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jimenez\Desktop\"/>
    </mc:Choice>
  </mc:AlternateContent>
  <xr:revisionPtr revIDLastSave="0" documentId="13_ncr:1_{A8520765-132D-4133-9FAD-EEE90967318C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país-producto" sheetId="2" r:id="rId1"/>
    <sheet name="producto-paí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8" i="2" l="1"/>
  <c r="F469" i="2"/>
  <c r="F470" i="2"/>
  <c r="F471" i="2"/>
  <c r="F472" i="2"/>
  <c r="F473" i="2"/>
  <c r="F474" i="2"/>
  <c r="F475" i="2"/>
  <c r="F476" i="2"/>
  <c r="F467" i="2"/>
  <c r="E468" i="2"/>
  <c r="E469" i="2"/>
  <c r="E470" i="2"/>
  <c r="E471" i="2"/>
  <c r="E472" i="2"/>
  <c r="E473" i="2"/>
  <c r="E474" i="2"/>
  <c r="E475" i="2"/>
  <c r="E476" i="2"/>
  <c r="E477" i="2"/>
  <c r="E478" i="2"/>
  <c r="E467" i="2"/>
  <c r="D478" i="2"/>
  <c r="C478" i="2"/>
  <c r="D429" i="2"/>
  <c r="F426" i="2"/>
  <c r="F377" i="2"/>
  <c r="E377" i="2"/>
  <c r="F103" i="2" l="1"/>
  <c r="F104" i="2"/>
  <c r="F105" i="2"/>
  <c r="F106" i="2"/>
  <c r="F107" i="2"/>
  <c r="F108" i="2"/>
  <c r="F109" i="2"/>
  <c r="F110" i="2"/>
  <c r="F111" i="2"/>
  <c r="F102" i="2"/>
  <c r="E103" i="2"/>
  <c r="E104" i="2"/>
  <c r="E105" i="2"/>
  <c r="E106" i="2"/>
  <c r="E107" i="2"/>
  <c r="E108" i="2"/>
  <c r="E109" i="2"/>
  <c r="E110" i="2"/>
  <c r="E111" i="2"/>
  <c r="E112" i="2"/>
  <c r="F55" i="2" l="1"/>
  <c r="F56" i="2"/>
  <c r="F57" i="2"/>
  <c r="F58" i="2"/>
  <c r="F59" i="2"/>
  <c r="F60" i="2"/>
  <c r="F61" i="2"/>
  <c r="F62" i="2"/>
  <c r="F63" i="2"/>
  <c r="F54" i="2"/>
  <c r="F7" i="2"/>
  <c r="F8" i="2"/>
  <c r="F9" i="2"/>
  <c r="F10" i="2"/>
  <c r="F11" i="2"/>
  <c r="F12" i="2"/>
  <c r="F13" i="2"/>
  <c r="F14" i="2"/>
  <c r="F15" i="2"/>
  <c r="F6" i="2"/>
  <c r="D17" i="2"/>
  <c r="C17" i="2"/>
  <c r="F360" i="3" l="1"/>
  <c r="F361" i="3"/>
  <c r="F362" i="3"/>
  <c r="F359" i="3"/>
  <c r="E360" i="3"/>
  <c r="E361" i="3"/>
  <c r="E362" i="3"/>
  <c r="E363" i="3"/>
  <c r="E359" i="3"/>
  <c r="D363" i="3"/>
  <c r="C363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32" i="3"/>
  <c r="D355" i="3"/>
  <c r="C355" i="3"/>
  <c r="C326" i="3"/>
  <c r="F309" i="3"/>
  <c r="F310" i="3"/>
  <c r="F311" i="3"/>
  <c r="F312" i="3"/>
  <c r="F313" i="3"/>
  <c r="F314" i="3"/>
  <c r="F315" i="3"/>
  <c r="F316" i="3"/>
  <c r="F308" i="3"/>
  <c r="E317" i="3"/>
  <c r="E309" i="3"/>
  <c r="E310" i="3"/>
  <c r="E311" i="3"/>
  <c r="E312" i="3"/>
  <c r="E313" i="3"/>
  <c r="E314" i="3"/>
  <c r="E315" i="3"/>
  <c r="E316" i="3"/>
  <c r="E308" i="3"/>
  <c r="D317" i="3"/>
  <c r="C317" i="3"/>
  <c r="D297" i="3"/>
  <c r="D298" i="3"/>
  <c r="D299" i="3"/>
  <c r="D300" i="3"/>
  <c r="D301" i="3"/>
  <c r="D302" i="3"/>
  <c r="D296" i="3"/>
  <c r="C302" i="3"/>
  <c r="F284" i="3"/>
  <c r="F285" i="3"/>
  <c r="F286" i="3"/>
  <c r="F287" i="3"/>
  <c r="F288" i="3"/>
  <c r="F289" i="3"/>
  <c r="F290" i="3"/>
  <c r="F291" i="3"/>
  <c r="F292" i="3"/>
  <c r="F293" i="3"/>
  <c r="F283" i="3"/>
  <c r="E284" i="3"/>
  <c r="E285" i="3"/>
  <c r="E286" i="3"/>
  <c r="E287" i="3"/>
  <c r="E288" i="3"/>
  <c r="E289" i="3"/>
  <c r="E290" i="3"/>
  <c r="E291" i="3"/>
  <c r="E292" i="3"/>
  <c r="E293" i="3"/>
  <c r="E294" i="3"/>
  <c r="E283" i="3"/>
  <c r="D294" i="3"/>
  <c r="C294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51" i="3"/>
  <c r="D271" i="3"/>
  <c r="C271" i="3"/>
  <c r="D237" i="3"/>
  <c r="C237" i="3"/>
  <c r="D189" i="3"/>
  <c r="C189" i="3"/>
  <c r="E5" i="3"/>
  <c r="E4" i="3"/>
  <c r="D6" i="3"/>
  <c r="E6" i="3" s="1"/>
  <c r="C6" i="3"/>
  <c r="F139" i="3"/>
  <c r="F140" i="3"/>
  <c r="F141" i="3"/>
  <c r="E139" i="3"/>
  <c r="E141" i="3"/>
  <c r="D148" i="3"/>
  <c r="E140" i="3" s="1"/>
  <c r="C148" i="3"/>
  <c r="D115" i="3"/>
  <c r="C115" i="3"/>
  <c r="E95" i="3"/>
  <c r="E96" i="3"/>
  <c r="D97" i="3"/>
  <c r="C97" i="3"/>
  <c r="D74" i="3"/>
  <c r="C74" i="3"/>
  <c r="D35" i="3"/>
  <c r="E35" i="3"/>
  <c r="C245" i="3" l="1"/>
  <c r="D240" i="3" s="1"/>
  <c r="F225" i="3"/>
  <c r="F226" i="3"/>
  <c r="F227" i="3"/>
  <c r="F228" i="3"/>
  <c r="F229" i="3"/>
  <c r="F230" i="3"/>
  <c r="F231" i="3"/>
  <c r="F232" i="3"/>
  <c r="F233" i="3"/>
  <c r="F234" i="3"/>
  <c r="F235" i="3"/>
  <c r="F236" i="3"/>
  <c r="F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24" i="3"/>
  <c r="F202" i="3"/>
  <c r="F203" i="3"/>
  <c r="F204" i="3"/>
  <c r="F205" i="3"/>
  <c r="F206" i="3"/>
  <c r="F201" i="3"/>
  <c r="C207" i="3"/>
  <c r="D207" i="3"/>
  <c r="E205" i="3" s="1"/>
  <c r="F183" i="3"/>
  <c r="F184" i="3"/>
  <c r="F185" i="3"/>
  <c r="F186" i="3"/>
  <c r="F187" i="3"/>
  <c r="F182" i="3"/>
  <c r="E183" i="3"/>
  <c r="E184" i="3"/>
  <c r="E185" i="3"/>
  <c r="E186" i="3"/>
  <c r="E187" i="3"/>
  <c r="E188" i="3"/>
  <c r="E189" i="3"/>
  <c r="E182" i="3"/>
  <c r="F163" i="3"/>
  <c r="F164" i="3"/>
  <c r="F165" i="3"/>
  <c r="F166" i="3"/>
  <c r="F167" i="3"/>
  <c r="F162" i="3"/>
  <c r="D168" i="3"/>
  <c r="E165" i="3" s="1"/>
  <c r="C168" i="3"/>
  <c r="F5" i="3"/>
  <c r="F4" i="3"/>
  <c r="F132" i="3"/>
  <c r="F133" i="3"/>
  <c r="F134" i="3"/>
  <c r="F135" i="3"/>
  <c r="F136" i="3"/>
  <c r="F137" i="3"/>
  <c r="F138" i="3"/>
  <c r="F142" i="3"/>
  <c r="F143" i="3"/>
  <c r="F144" i="3"/>
  <c r="F146" i="3"/>
  <c r="F147" i="3"/>
  <c r="F145" i="3"/>
  <c r="F131" i="3"/>
  <c r="F111" i="3"/>
  <c r="F112" i="3"/>
  <c r="F113" i="3"/>
  <c r="F114" i="3"/>
  <c r="F110" i="3"/>
  <c r="E89" i="3"/>
  <c r="E90" i="3"/>
  <c r="E91" i="3"/>
  <c r="E92" i="3"/>
  <c r="E93" i="3"/>
  <c r="E94" i="3"/>
  <c r="E88" i="3"/>
  <c r="F63" i="3"/>
  <c r="F64" i="3"/>
  <c r="F65" i="3"/>
  <c r="F66" i="3"/>
  <c r="F67" i="3"/>
  <c r="F68" i="3"/>
  <c r="F69" i="3"/>
  <c r="F70" i="3"/>
  <c r="F71" i="3"/>
  <c r="F72" i="3"/>
  <c r="F73" i="3"/>
  <c r="F62" i="3"/>
  <c r="E164" i="3" l="1"/>
  <c r="E201" i="3"/>
  <c r="E168" i="3"/>
  <c r="E204" i="3"/>
  <c r="E167" i="3"/>
  <c r="E203" i="3"/>
  <c r="E163" i="3"/>
  <c r="E207" i="3"/>
  <c r="D239" i="3"/>
  <c r="E166" i="3"/>
  <c r="E206" i="3"/>
  <c r="E202" i="3"/>
  <c r="D245" i="3"/>
  <c r="D241" i="3"/>
  <c r="D243" i="3"/>
  <c r="D242" i="3"/>
  <c r="E162" i="3"/>
  <c r="D244" i="3"/>
  <c r="G33" i="3"/>
  <c r="G34" i="3"/>
  <c r="G30" i="3"/>
  <c r="G31" i="3"/>
  <c r="G32" i="3"/>
  <c r="F33" i="3"/>
  <c r="F34" i="3"/>
  <c r="F30" i="3"/>
  <c r="F31" i="3"/>
  <c r="F32" i="3"/>
  <c r="F514" i="2"/>
  <c r="F515" i="2"/>
  <c r="F516" i="2"/>
  <c r="F517" i="2"/>
  <c r="F518" i="2"/>
  <c r="F519" i="2"/>
  <c r="F520" i="2"/>
  <c r="F521" i="2"/>
  <c r="F522" i="2"/>
  <c r="F513" i="2"/>
  <c r="E516" i="2"/>
  <c r="F422" i="2"/>
  <c r="F423" i="2"/>
  <c r="F424" i="2"/>
  <c r="F425" i="2"/>
  <c r="F427" i="2"/>
  <c r="F428" i="2"/>
  <c r="F421" i="2"/>
  <c r="C429" i="2"/>
  <c r="E424" i="2" l="1"/>
  <c r="E426" i="2"/>
  <c r="E523" i="2"/>
  <c r="E519" i="2"/>
  <c r="E515" i="2"/>
  <c r="E522" i="2"/>
  <c r="E518" i="2"/>
  <c r="E513" i="2"/>
  <c r="E521" i="2"/>
  <c r="E517" i="2"/>
  <c r="E514" i="2"/>
  <c r="E524" i="2"/>
  <c r="E520" i="2"/>
  <c r="E428" i="2"/>
  <c r="E427" i="2"/>
  <c r="E422" i="2"/>
  <c r="E423" i="2"/>
  <c r="E421" i="2"/>
  <c r="E425" i="2"/>
  <c r="E429" i="2"/>
  <c r="F374" i="2" l="1"/>
  <c r="F375" i="2"/>
  <c r="F376" i="2"/>
  <c r="F378" i="2"/>
  <c r="F379" i="2"/>
  <c r="F380" i="2"/>
  <c r="F381" i="2"/>
  <c r="F382" i="2"/>
  <c r="F383" i="2"/>
  <c r="F373" i="2"/>
  <c r="E374" i="2"/>
  <c r="E375" i="2"/>
  <c r="E376" i="2"/>
  <c r="E378" i="2"/>
  <c r="E379" i="2"/>
  <c r="E380" i="2"/>
  <c r="E381" i="2"/>
  <c r="E382" i="2"/>
  <c r="E383" i="2"/>
  <c r="E384" i="2"/>
  <c r="E385" i="2"/>
  <c r="E373" i="2"/>
  <c r="F323" i="2" l="1"/>
  <c r="F325" i="2"/>
  <c r="F324" i="2"/>
  <c r="F326" i="2"/>
  <c r="F327" i="2"/>
  <c r="F328" i="2"/>
  <c r="F329" i="2"/>
  <c r="F330" i="2"/>
  <c r="F331" i="2"/>
  <c r="F322" i="2"/>
  <c r="E323" i="2"/>
  <c r="E325" i="2"/>
  <c r="E324" i="2"/>
  <c r="E326" i="2"/>
  <c r="E327" i="2"/>
  <c r="E328" i="2"/>
  <c r="E329" i="2"/>
  <c r="E330" i="2"/>
  <c r="E331" i="2"/>
  <c r="E332" i="2"/>
  <c r="E333" i="2"/>
  <c r="E322" i="2"/>
  <c r="F273" i="2"/>
  <c r="F274" i="2"/>
  <c r="F275" i="2"/>
  <c r="F276" i="2"/>
  <c r="F277" i="2"/>
  <c r="F278" i="2"/>
  <c r="F279" i="2"/>
  <c r="F281" i="2"/>
  <c r="F280" i="2"/>
  <c r="F272" i="2"/>
  <c r="E275" i="2"/>
  <c r="E273" i="2"/>
  <c r="E272" i="2"/>
  <c r="E276" i="2"/>
  <c r="E274" i="2"/>
  <c r="E277" i="2"/>
  <c r="E278" i="2"/>
  <c r="E280" i="2"/>
  <c r="E279" i="2"/>
  <c r="E282" i="2"/>
  <c r="E283" i="2"/>
  <c r="E281" i="2"/>
  <c r="F241" i="2"/>
  <c r="F242" i="2"/>
  <c r="F240" i="2"/>
  <c r="D243" i="2"/>
  <c r="E243" i="2" s="1"/>
  <c r="C243" i="2"/>
  <c r="E202" i="2"/>
  <c r="F193" i="2"/>
  <c r="F195" i="2"/>
  <c r="F194" i="2"/>
  <c r="F196" i="2"/>
  <c r="F197" i="2"/>
  <c r="F198" i="2"/>
  <c r="F199" i="2"/>
  <c r="F200" i="2"/>
  <c r="F201" i="2"/>
  <c r="F192" i="2"/>
  <c r="E193" i="2"/>
  <c r="E195" i="2"/>
  <c r="E194" i="2"/>
  <c r="E196" i="2"/>
  <c r="E197" i="2"/>
  <c r="E198" i="2"/>
  <c r="E199" i="2"/>
  <c r="E200" i="2"/>
  <c r="E201" i="2"/>
  <c r="E203" i="2"/>
  <c r="E192" i="2"/>
  <c r="E242" i="2" l="1"/>
  <c r="E241" i="2"/>
  <c r="E240" i="2"/>
  <c r="F148" i="2" l="1"/>
  <c r="F149" i="2"/>
  <c r="F150" i="2"/>
  <c r="F151" i="2"/>
  <c r="F152" i="2"/>
  <c r="F153" i="2"/>
  <c r="F147" i="2"/>
  <c r="D154" i="2"/>
  <c r="E149" i="2" s="1"/>
  <c r="C154" i="2"/>
  <c r="D156" i="3"/>
  <c r="E132" i="3"/>
  <c r="E133" i="3"/>
  <c r="E134" i="3"/>
  <c r="E135" i="3"/>
  <c r="E136" i="3"/>
  <c r="E137" i="3"/>
  <c r="E138" i="3"/>
  <c r="E142" i="3"/>
  <c r="E143" i="3"/>
  <c r="E144" i="3"/>
  <c r="E146" i="3"/>
  <c r="E147" i="3"/>
  <c r="E145" i="3"/>
  <c r="E148" i="3"/>
  <c r="E131" i="3"/>
  <c r="E111" i="3"/>
  <c r="E112" i="3"/>
  <c r="E113" i="3"/>
  <c r="E114" i="3"/>
  <c r="E115" i="3"/>
  <c r="E110" i="3"/>
  <c r="C105" i="3"/>
  <c r="D102" i="3" s="1"/>
  <c r="E63" i="3"/>
  <c r="E64" i="3"/>
  <c r="E65" i="3"/>
  <c r="E66" i="3"/>
  <c r="E67" i="3"/>
  <c r="E68" i="3"/>
  <c r="E69" i="3"/>
  <c r="E70" i="3"/>
  <c r="E71" i="3"/>
  <c r="E72" i="3"/>
  <c r="E73" i="3"/>
  <c r="E74" i="3"/>
  <c r="E62" i="3"/>
  <c r="E64" i="2"/>
  <c r="E55" i="2"/>
  <c r="E56" i="2"/>
  <c r="E57" i="2"/>
  <c r="E58" i="2"/>
  <c r="E59" i="2"/>
  <c r="E60" i="2"/>
  <c r="E61" i="2"/>
  <c r="E62" i="2"/>
  <c r="E63" i="2"/>
  <c r="E65" i="2"/>
  <c r="E54" i="2"/>
  <c r="E154" i="2" l="1"/>
  <c r="E152" i="2"/>
  <c r="E148" i="2"/>
  <c r="E150" i="2"/>
  <c r="E147" i="2"/>
  <c r="E151" i="2"/>
  <c r="E153" i="2"/>
  <c r="D105" i="3"/>
  <c r="D100" i="3"/>
  <c r="D103" i="3"/>
  <c r="D104" i="3"/>
  <c r="D101" i="3"/>
  <c r="D99" i="3"/>
  <c r="E102" i="2"/>
  <c r="E113" i="2"/>
  <c r="E7" i="2"/>
  <c r="E10" i="2"/>
  <c r="E8" i="2"/>
  <c r="E9" i="2"/>
  <c r="E11" i="2"/>
  <c r="E12" i="2"/>
  <c r="E14" i="2"/>
  <c r="E13" i="2"/>
  <c r="E15" i="2"/>
  <c r="E16" i="2"/>
  <c r="E17" i="2"/>
  <c r="E6" i="2"/>
  <c r="C163" i="2" l="1"/>
</calcChain>
</file>

<file path=xl/sharedStrings.xml><?xml version="1.0" encoding="utf-8"?>
<sst xmlns="http://schemas.openxmlformats.org/spreadsheetml/2006/main" count="905" uniqueCount="323">
  <si>
    <t/>
  </si>
  <si>
    <t>0803901100</t>
  </si>
  <si>
    <t>Harina de pescado</t>
  </si>
  <si>
    <t>2301201000</t>
  </si>
  <si>
    <t>4403490000</t>
  </si>
  <si>
    <t>EMIRATOS ARABE UNIDOS</t>
  </si>
  <si>
    <t>Grasas y aceites de pescado y sus fracciones, excepto los aceites de hígado</t>
  </si>
  <si>
    <t>1504200000</t>
  </si>
  <si>
    <t>7204100000</t>
  </si>
  <si>
    <t>BANGLADESH</t>
  </si>
  <si>
    <t>1701130000</t>
  </si>
  <si>
    <t>3004909900</t>
  </si>
  <si>
    <t>ZONA LIBRE DE COLÓN</t>
  </si>
  <si>
    <t>0901220000</t>
  </si>
  <si>
    <t>0202300000</t>
  </si>
  <si>
    <t>1511100000</t>
  </si>
  <si>
    <t>Desperdicios y desechos, de aluminio.</t>
  </si>
  <si>
    <t>7602000000</t>
  </si>
  <si>
    <t>0306169000</t>
  </si>
  <si>
    <t>7612909200</t>
  </si>
  <si>
    <t>0306171100</t>
  </si>
  <si>
    <t>0807110000</t>
  </si>
  <si>
    <t>Ron</t>
  </si>
  <si>
    <t>2208401000</t>
  </si>
  <si>
    <t>0206100000</t>
  </si>
  <si>
    <t>4403990000</t>
  </si>
  <si>
    <t>0804300000</t>
  </si>
  <si>
    <t>0901210000</t>
  </si>
  <si>
    <t>7308909000</t>
  </si>
  <si>
    <t>4804590000</t>
  </si>
  <si>
    <t>Desperdicios y desechos, de cobre.</t>
  </si>
  <si>
    <t>7404000000</t>
  </si>
  <si>
    <t>0302190000</t>
  </si>
  <si>
    <t>0302320000</t>
  </si>
  <si>
    <t>0407110000</t>
  </si>
  <si>
    <t>0511999000</t>
  </si>
  <si>
    <t>4407990000</t>
  </si>
  <si>
    <t>0201300000</t>
  </si>
  <si>
    <t>3824409000</t>
  </si>
  <si>
    <t>0406300000</t>
  </si>
  <si>
    <t>0302460000</t>
  </si>
  <si>
    <t>0202200000</t>
  </si>
  <si>
    <t>1604110000</t>
  </si>
  <si>
    <t>0302891000</t>
  </si>
  <si>
    <t>7204490000</t>
  </si>
  <si>
    <t>0402919200</t>
  </si>
  <si>
    <t>0709930000</t>
  </si>
  <si>
    <t>4707900000</t>
  </si>
  <si>
    <t>1516201000</t>
  </si>
  <si>
    <t>0807190000</t>
  </si>
  <si>
    <t>1801000000</t>
  </si>
  <si>
    <t>4818100000</t>
  </si>
  <si>
    <t>4104191100</t>
  </si>
  <si>
    <t>3003909200</t>
  </si>
  <si>
    <t>2301100000</t>
  </si>
  <si>
    <t>0303410000</t>
  </si>
  <si>
    <t>4804190000</t>
  </si>
  <si>
    <t>7204290000</t>
  </si>
  <si>
    <t>7204300000</t>
  </si>
  <si>
    <t>3208901900</t>
  </si>
  <si>
    <t>1804000000</t>
  </si>
  <si>
    <t>1602500000</t>
  </si>
  <si>
    <t>7604292000</t>
  </si>
  <si>
    <t>1702903000</t>
  </si>
  <si>
    <t>Valor FOB en US$</t>
  </si>
  <si>
    <t>% del Total</t>
  </si>
  <si>
    <t>Azúcar de caña en bruto sin adición de colorantes</t>
  </si>
  <si>
    <t>Camarones y langostinos, de agua fría, congelados, excepto ahumados.</t>
  </si>
  <si>
    <t>Desperdicios y desechos, de fundición, de hierro o acero.</t>
  </si>
  <si>
    <t>Café tostado, sin descafeinar.</t>
  </si>
  <si>
    <t>Los demás salmónidos, frescos o refrigerados, excepto los hígados, huevas y lechas.</t>
  </si>
  <si>
    <t>Atunes de aleta amarilla, frescos o refrigerados, excepto los hígados, huevas y lechas</t>
  </si>
  <si>
    <t>Pargos frescos o refrigerados, excepto los hígados, huevas y lechas.</t>
  </si>
  <si>
    <t>Bananas frescas.</t>
  </si>
  <si>
    <t>Relac. Valor/ peso</t>
  </si>
  <si>
    <t xml:space="preserve">Azúcar de caña </t>
  </si>
  <si>
    <t>Resto de productos</t>
  </si>
  <si>
    <t>Total de exportaciones a Estados Unidos Enero-Octubre 2019</t>
  </si>
  <si>
    <t>Totales</t>
  </si>
  <si>
    <t>Peso bruto en kg</t>
  </si>
  <si>
    <t>Código Arancel</t>
  </si>
  <si>
    <t>% del Total2</t>
  </si>
  <si>
    <t>Los demás productos de origen animal no expresados ni comprendidos en otra parte</t>
  </si>
  <si>
    <t xml:space="preserve">ESTADOS UNIDOS DE AMÉRICA </t>
  </si>
  <si>
    <t>PUERTO RICO</t>
  </si>
  <si>
    <t>ESTADOS UNIDOS DE AMÉRICA</t>
  </si>
  <si>
    <t xml:space="preserve">COSTA RICA  </t>
  </si>
  <si>
    <t xml:space="preserve">ITALIA </t>
  </si>
  <si>
    <t xml:space="preserve">PAÍSES BAJOS  </t>
  </si>
  <si>
    <t xml:space="preserve">REINO UNIDO </t>
  </si>
  <si>
    <t>Bananas frescas</t>
  </si>
  <si>
    <t>Sandías Frescas</t>
  </si>
  <si>
    <t>Piñas frescas o secas</t>
  </si>
  <si>
    <t>Aceites vegetales hidrogenados usados en la industria alimenticia.</t>
  </si>
  <si>
    <t>Melones frescos</t>
  </si>
  <si>
    <t>Café tostado, descafeinado</t>
  </si>
  <si>
    <t>Cobias frescos o refrigerados, excepto los hígados, huevas y lechas.</t>
  </si>
  <si>
    <t>Cacao en grano, entero o partido, crudo o tostado</t>
  </si>
  <si>
    <t>Manteca, grasa y aceite de cacao</t>
  </si>
  <si>
    <t>Valor FOB en US$2</t>
  </si>
  <si>
    <t>Peso en Kg</t>
  </si>
  <si>
    <t>8 productos restantes</t>
  </si>
  <si>
    <t>Total de productos exportados a Países Bajos entre Enero-Octubre 2019</t>
  </si>
  <si>
    <t>Peso bruto Kg</t>
  </si>
  <si>
    <t>Relación valor/peso</t>
  </si>
  <si>
    <t>CANADÁ</t>
  </si>
  <si>
    <t xml:space="preserve">GUATEMALA </t>
  </si>
  <si>
    <t xml:space="preserve">EL SALVADOR </t>
  </si>
  <si>
    <t>CUBA</t>
  </si>
  <si>
    <t>VENEZUELA</t>
  </si>
  <si>
    <t xml:space="preserve">ALEMANIA </t>
  </si>
  <si>
    <t xml:space="preserve">ESPAÑA </t>
  </si>
  <si>
    <t xml:space="preserve">CHINA </t>
  </si>
  <si>
    <t>TAIWAN</t>
  </si>
  <si>
    <t xml:space="preserve">JAPÓN  </t>
  </si>
  <si>
    <t xml:space="preserve">VIET-NAM  </t>
  </si>
  <si>
    <t>ESTADOS UNIDOS</t>
  </si>
  <si>
    <t>7 PAISES RESTANTES</t>
  </si>
  <si>
    <t xml:space="preserve">VIETNAM  </t>
  </si>
  <si>
    <t>Envases para cervezas o bebidas gasificadas, de capacidad inferior o igual a 300 l, de aluminio.</t>
  </si>
  <si>
    <t>Las demás construcciones y sus partes de fundición, hierro o acero, excepto las construcciones prefabricadas de la partida 94.06; chapas, barras, perfiles, tubos y similares de fundición, hierro o acero, preparados para la construcción.</t>
  </si>
  <si>
    <t>Queso fundido, excepto el rayado o en polvo.</t>
  </si>
  <si>
    <t>Leche y nata (crema), sin adición de azúcar ni otro edulcorante, evaporadas, con un contenido de materias grasas, superior a 1.5% en peso, excepto de cabra.</t>
  </si>
  <si>
    <t>Huevos de la especie Gallus domesticus, con cáscara, (cascarón), frescos, fecundados para incubación.</t>
  </si>
  <si>
    <t>Aceite de palma y sus fracciones, en bruto.</t>
  </si>
  <si>
    <t>115 productos restantes</t>
  </si>
  <si>
    <t>Total de exportaciones a Costa Rica entre Enero-Octubre 2019</t>
  </si>
  <si>
    <t>Peso bruto en Kg</t>
  </si>
  <si>
    <t>Relac. Precio/peso</t>
  </si>
  <si>
    <t>Las demás construcciones y sus partes de fundición, hierro o acero</t>
  </si>
  <si>
    <t>Leche y nata (crema) evaporadas, sin adición de azúcar ni otro edulcorante</t>
  </si>
  <si>
    <t>Huevos frescos, fecundados para incubación.</t>
  </si>
  <si>
    <t>Envases de alimunio para cervezas o bebidas gasificadas.</t>
  </si>
  <si>
    <t>Las demás maderas en bruto</t>
  </si>
  <si>
    <t>ARUBA</t>
  </si>
  <si>
    <t>CHINA</t>
  </si>
  <si>
    <t>INDIA</t>
  </si>
  <si>
    <t>LÍBANO</t>
  </si>
  <si>
    <t xml:space="preserve">VIETNAM </t>
  </si>
  <si>
    <t>BELGICA</t>
  </si>
  <si>
    <t>COSTA RICA</t>
  </si>
  <si>
    <t>CHILE</t>
  </si>
  <si>
    <t xml:space="preserve">DINAMARCA </t>
  </si>
  <si>
    <t>BÉLGICA</t>
  </si>
  <si>
    <t>Desperdicios y desechos, de fundición de hierro o acero</t>
  </si>
  <si>
    <t xml:space="preserve">ESTADOS UNIDOS </t>
  </si>
  <si>
    <t>GUATEMALA</t>
  </si>
  <si>
    <t>ECUADOR</t>
  </si>
  <si>
    <t>BRASIL</t>
  </si>
  <si>
    <t>ALEMANIA</t>
  </si>
  <si>
    <t>PAÍSES BAJOS</t>
  </si>
  <si>
    <t>PORTUGAL</t>
  </si>
  <si>
    <t>COREA DEL SUR</t>
  </si>
  <si>
    <t>HONG KONG</t>
  </si>
  <si>
    <t xml:space="preserve">INDIA </t>
  </si>
  <si>
    <t>SINGAPUR</t>
  </si>
  <si>
    <t>TAILANDIA</t>
  </si>
  <si>
    <t>VIETNAM</t>
  </si>
  <si>
    <t>12 PAISES RESTANTES</t>
  </si>
  <si>
    <t>Las demás maderas, incluso descortezadas, desalburadas o escuadradas de las maderas tropicales citadas en la nota de subpartida 2 de este Capítulo.</t>
  </si>
  <si>
    <t>Las demás maderas en bruto, incluso descortezadas, desalburadas o escuadradas.</t>
  </si>
  <si>
    <t>Las demás maderas aserradas o desbastadas longitudinalmente, cortadas o desenrolladas, incluso cepilladas, lijadas o unidas por los extremos, de espesor superior a 6 mm.</t>
  </si>
  <si>
    <t>Los demás papeles o cartones, incluidos los desperdicios y desechos sin clasificar.</t>
  </si>
  <si>
    <t>Cueros y pieles curtidos o "crust" de bovino, enteros, depilados, de semicurtición mineral al cromo húmedo ("Wet blue"), con una superficie por unidad inferior o unidad inferior o igual a 2.6 m2 (28 pies cuadrados), excepto en plena flor sin dividir; divididos con la flor.</t>
  </si>
  <si>
    <t>Total de productos exportados a India entre Enero-Octubre de 2019</t>
  </si>
  <si>
    <t>2 productos restantes</t>
  </si>
  <si>
    <t xml:space="preserve">Las demás maderas escuadradas tropicales </t>
  </si>
  <si>
    <t>Las demás maderas aserradas o desbastadas longitudinalmente</t>
  </si>
  <si>
    <t>Harina de pescado.</t>
  </si>
  <si>
    <t>Carne de animales de la especie bovina, deshuesada, congelada.</t>
  </si>
  <si>
    <t>Café tostado, descafeinado.</t>
  </si>
  <si>
    <t>Los demás cortes (trozos) de carne de bovino sin deshuesar</t>
  </si>
  <si>
    <t>Desperdicios y desechos, de aluminio</t>
  </si>
  <si>
    <t>Despojos comestibles de animales de la especie bovina, frescos o refrigerados.</t>
  </si>
  <si>
    <t>Relac. Valor/peso</t>
  </si>
  <si>
    <t>10 productos restantes</t>
  </si>
  <si>
    <t>15 productos restantes</t>
  </si>
  <si>
    <t>Café tostado descafeinado</t>
  </si>
  <si>
    <t>Relac. Valor/Peso</t>
  </si>
  <si>
    <t>Desperdicios y desechos, de acero aleados, excepto inoxidable.</t>
  </si>
  <si>
    <t>Desperdicios y desechos de hierro o de acero, estañados.</t>
  </si>
  <si>
    <t>13 productos restantes</t>
  </si>
  <si>
    <t>Relac. Valor/Precio</t>
  </si>
  <si>
    <t>18 productos restantes</t>
  </si>
  <si>
    <t>Los demás papeles y cartones kraft, de peso superior o igual a 225 g/m2, sin estucar ni recubrir.</t>
  </si>
  <si>
    <t>Carne de animales de la especie bovina, deshuesada, fresca o refrigerada.</t>
  </si>
  <si>
    <t>Papel higiénico de pasta de papel.</t>
  </si>
  <si>
    <t>Los demás aditivos preparados para cemento, morteros u hormigones.</t>
  </si>
  <si>
    <t>Salmones enteros o en trozos, excepto el pescado picado.</t>
  </si>
  <si>
    <t>Los demás papeles y cartones para caras, excepto crudos.</t>
  </si>
  <si>
    <t>Atunes de aleta amarilla, frescos o refrigerados, excepto   los hígados, huevas y lechas.</t>
  </si>
  <si>
    <t>Vigas para encofrados, de aleaciones, de aluminio.</t>
  </si>
  <si>
    <t>Preparaciones y conservas de carne, despojos o sangre, de la especie bovina.</t>
  </si>
  <si>
    <t>Las demás disoluciones de pinturas</t>
  </si>
  <si>
    <t>Despojos comestibles de carne bovina, frescos o refrigerados.</t>
  </si>
  <si>
    <t>Los demás desperdicios y desechos de fundición, hierro o acero.</t>
  </si>
  <si>
    <t>Calabazas (zapallos), y calabacines (Cucurbita spp.), frescas o refrigeradas.</t>
  </si>
  <si>
    <t>Camarones, cultivados, sin ahumar, congelados.</t>
  </si>
  <si>
    <t>Piñas (ananás), frescas o secas.</t>
  </si>
  <si>
    <t>Melones frescos.</t>
  </si>
  <si>
    <t>Sandías frescas.</t>
  </si>
  <si>
    <t>Miel de caña.</t>
  </si>
  <si>
    <t>Camarones y langostinos, de agua fría congelados, excepto ahumados.</t>
  </si>
  <si>
    <t>Relac. Valor/ Peso</t>
  </si>
  <si>
    <t>Calabazas y calabacines frescas o refrigeradas.</t>
  </si>
  <si>
    <t>Camarones y langostinos congelados, excepto ahumados.</t>
  </si>
  <si>
    <t>Los demás medicamentos</t>
  </si>
  <si>
    <t>COLOMBIA</t>
  </si>
  <si>
    <t>NICARAGUA</t>
  </si>
  <si>
    <t>EL SALVADOR</t>
  </si>
  <si>
    <t>HONDURAS</t>
  </si>
  <si>
    <t xml:space="preserve">HONG KONG </t>
  </si>
  <si>
    <t>JAPÓN</t>
  </si>
  <si>
    <t xml:space="preserve">SINGAPUR </t>
  </si>
  <si>
    <t>Total</t>
  </si>
  <si>
    <t>MÉXICO</t>
  </si>
  <si>
    <t xml:space="preserve">NICARAGUA </t>
  </si>
  <si>
    <t xml:space="preserve">COSTA RICA </t>
  </si>
  <si>
    <t xml:space="preserve">SUIZA </t>
  </si>
  <si>
    <t>Aceite de palma</t>
  </si>
  <si>
    <t xml:space="preserve">MÉXICO </t>
  </si>
  <si>
    <t>JAMAICA</t>
  </si>
  <si>
    <t>TRINIDAD Y TOBAGO</t>
  </si>
  <si>
    <t xml:space="preserve">PERÚ </t>
  </si>
  <si>
    <t xml:space="preserve">JAPÓN </t>
  </si>
  <si>
    <t>8 Países restantes</t>
  </si>
  <si>
    <t>Carne de animales de la especie bovina deshuesada congelada</t>
  </si>
  <si>
    <t>HOLANDA</t>
  </si>
  <si>
    <t>REINO UNIDO</t>
  </si>
  <si>
    <t>ITALIA</t>
  </si>
  <si>
    <t>R.P. CHINA</t>
  </si>
  <si>
    <t>ESPAÑA</t>
  </si>
  <si>
    <t>TAIWÁN</t>
  </si>
  <si>
    <t>GRECIA</t>
  </si>
  <si>
    <t>EMIRATOS ÁRABES UNIDOS</t>
  </si>
  <si>
    <t>4 PAISES RESTANTES</t>
  </si>
  <si>
    <t>Bananos frescos</t>
  </si>
  <si>
    <t>Z.L. DE COLÓN</t>
  </si>
  <si>
    <t>31 Países Restantes</t>
  </si>
  <si>
    <t>PERÚ</t>
  </si>
  <si>
    <t>ARABIA SAUDITA</t>
  </si>
  <si>
    <t>MALASIA</t>
  </si>
  <si>
    <t>RUSIA</t>
  </si>
  <si>
    <t>LITUANIA</t>
  </si>
  <si>
    <t>14 PAISES RESTANTES</t>
  </si>
  <si>
    <t>MARRUECOS</t>
  </si>
  <si>
    <t>6 PAISES RESTANTES</t>
  </si>
  <si>
    <t>camarones y langostinos de agua fría</t>
  </si>
  <si>
    <t>FRANCIA</t>
  </si>
  <si>
    <t>2 PAISES RESTANTES</t>
  </si>
  <si>
    <t>Sandías frescas</t>
  </si>
  <si>
    <t>BOLIVIA</t>
  </si>
  <si>
    <t>REP. DOMINICANA</t>
  </si>
  <si>
    <t>REP. CHECA</t>
  </si>
  <si>
    <t>13 PAISES RESTANTES</t>
  </si>
  <si>
    <t>Envases  para cervezas  o  bebidas gasificadas, de capacidad inferior o igual a 300 l, de aluminio</t>
  </si>
  <si>
    <t>Aceite de palma y sus fracciones, en bruto</t>
  </si>
  <si>
    <t>Envases  de pulpa moldeada para portar o envasar huevos, de pasta de papel</t>
  </si>
  <si>
    <t>Medicamentos,  (excepto  los  productos  de  las  partidas 3002, 3005 o 3006), constituido  por  productos  mezclados entre sí, preparados para usos terapéuticos  o profilácticos, sin dosificar ni acondicionar para la venta al  por menor, para uso veterinario</t>
  </si>
  <si>
    <t>Atunes  de  aleta  amarilla  (rabiles), ( Thunnus albacares ), frescos  o  refrigerados,  excepto   los  hígados,  huevas  y lechas</t>
  </si>
  <si>
    <t>Harina,  polvo y "pellets", de carne o de despojos; chicharrones</t>
  </si>
  <si>
    <t>Principales productos exportados a India entre Enero-Noviembre 2019</t>
  </si>
  <si>
    <t>Principales productos exportados a Costa Rica entre Enero-Noviembre 2019</t>
  </si>
  <si>
    <t>Principales productos exportados a Países Bajos entre Enero-Noviembre 2019</t>
  </si>
  <si>
    <t>Principales productos exportados a Estados Unidos entre Enero-Noviembre 2019</t>
  </si>
  <si>
    <t>Carne de animales  de  la  especie  bovina, deshuesada, congelada</t>
  </si>
  <si>
    <t>Despojos comestibles  de  animales de  la  especie  bovina, frescos o refrigerados</t>
  </si>
  <si>
    <t>Cueros y pieles curtidos  o  "crust"  de  bovino, enteros, depilados, de semicurtición  mineral  al  cromo húmedo ("Wet  blue"), con  una  superficie  por  unidad inferior o unidad  inferior  o  igual  a  26 m2 (28 pies  cuadrados), excepto  en plena flor  sin  dividir; divididos con la flor</t>
  </si>
  <si>
    <t>Desperdicios y desechos, de cobre</t>
  </si>
  <si>
    <t>Piñas (ananás), frescas o secas</t>
  </si>
  <si>
    <t>Los demás desperdicios y desechos de  fundición, hierro o acero</t>
  </si>
  <si>
    <t>Café tostado, sin descafeinar</t>
  </si>
  <si>
    <t>Cueros y pieles curtidos o "crust" de bovino, enteros, depilados</t>
  </si>
  <si>
    <t xml:space="preserve">Las demás maderas, incluso descortezadas, desalburadas o escuadradas de las maderas tropicales </t>
  </si>
  <si>
    <t xml:space="preserve">Las demás maderas, incluso descortezadas, desalburadas o escuadradas </t>
  </si>
  <si>
    <t>Principales productos exportados a China entre Enero-Noviembre de 2019</t>
  </si>
  <si>
    <t>Total de exportaciones con destino China entre Enero-Noviembre 2019</t>
  </si>
  <si>
    <t>Camarones, cultivados, sin ahumar, congelados</t>
  </si>
  <si>
    <t>Productos exportados a Dinamarca entre Enero-Noviembre 2019</t>
  </si>
  <si>
    <t>Total de productos exportados a Dinamarca entre Enero-Noviembre de 2019</t>
  </si>
  <si>
    <t>Camarones  y  langostinos,  de  agua  fría (Pandalus  spp, Crangon  crangon), congelados, excepto ahumados</t>
  </si>
  <si>
    <t>Desperdicios y desechos, de fundición, de hierro o acero</t>
  </si>
  <si>
    <t>Desperdicios y desechos de hierro o de acero, estañados</t>
  </si>
  <si>
    <t>Café oro, sin tostar y sin descafeinar</t>
  </si>
  <si>
    <t>0306.17.11.00</t>
  </si>
  <si>
    <t>Camarones  y  langostinos,  de  agua  fría, congelados, excepto ahumados</t>
  </si>
  <si>
    <t>Total de productos exportados a Taiwán entre Enero-Noviembre de 2019</t>
  </si>
  <si>
    <t>Principales productos exportados a Taiwán entre Enero-Noviembre de 2019</t>
  </si>
  <si>
    <t>44 productos restantes</t>
  </si>
  <si>
    <t>Principales productos exportados a Guatemala entre Enero-Noviembre de 2019</t>
  </si>
  <si>
    <t>Total de productos exportados a Guatemala entre Enero-Noviembre de 2019</t>
  </si>
  <si>
    <t>49 Productos restantes</t>
  </si>
  <si>
    <t xml:space="preserve">Cueros y pieles curtidos  o  "crust"  de  bovino, enteros, depilados, </t>
  </si>
  <si>
    <t>Rayas (Rajidae), en filetes, frescos o refrigerados</t>
  </si>
  <si>
    <t>Principales productos exportados a México entre Enero-Noviembre 2019</t>
  </si>
  <si>
    <t>Total de exportaciones a México entre Enero-Noviembre 2019</t>
  </si>
  <si>
    <t>0901.21.00.00</t>
  </si>
  <si>
    <t>21 productos restantes</t>
  </si>
  <si>
    <t>Rayas en filetes, frescos o refrigerados</t>
  </si>
  <si>
    <t>Atunes   de  aleta  amarilla, congelados,  excepto filetes los hígados, huevas y lechas</t>
  </si>
  <si>
    <t>Albacoras o atunes blancos, congelados, excepto filetes, hígados, huevas y lechas.</t>
  </si>
  <si>
    <t>3 productos restantes</t>
  </si>
  <si>
    <t>Total de exportaciones a Tailandia entre Enero-Noviembre 2019</t>
  </si>
  <si>
    <t>Principales productos eportados a Tailandia entre Enero-Noviembre 2019</t>
  </si>
  <si>
    <t>Principales productos exportados a España entre Enero-Noviembre de 2019</t>
  </si>
  <si>
    <t>Total de exportaciones a España entre Enero-Noviembre 2019</t>
  </si>
  <si>
    <t>0804.30.00.00</t>
  </si>
  <si>
    <t>0901.11.30.00</t>
  </si>
  <si>
    <t>0901.22.00.00</t>
  </si>
  <si>
    <t>1511.10.00.00</t>
  </si>
  <si>
    <t>1801.00.00.00</t>
  </si>
  <si>
    <t>2208.40.10.00</t>
  </si>
  <si>
    <t>2301.20.10.00</t>
  </si>
  <si>
    <t>7404.00.00.00</t>
  </si>
  <si>
    <t>6 productos restantes</t>
  </si>
  <si>
    <t>Totales de exportaciones a Alemania entre Enero-Noviembre de 2019</t>
  </si>
  <si>
    <t>Principales productos exportados a Alemania entre Enero-Noviembre de 2019</t>
  </si>
  <si>
    <t>11 productos restantes</t>
  </si>
  <si>
    <t>Medicamentos, constituido  por  productos  mezclados entre sí para uso veterinario</t>
  </si>
  <si>
    <t>Leche y nata (crema), sin adición de azúcar ni otro edulcorante, evaporadas</t>
  </si>
  <si>
    <t>Huevos de la especie Gallus domesticus, con cáscara, frescos, fecundados para incubación.</t>
  </si>
  <si>
    <t>Atunes  de  aleta  amarilla, frescos  o  refrigerados,  excepto   los  hígados,  huevas  y lechas</t>
  </si>
  <si>
    <t>Camarones cultivados sin ahumar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</si>
</sst>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0"/>
    <numFmt numFmtId="167" formatCode="0.00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3" fontId="0" fillId="0" borderId="0" xfId="0" applyNumberFormat="1"/>
    <xf numFmtId="0" fontId="1" fillId="0" borderId="0" xfId="0" applyFont="1"/>
    <xf numFmtId="49" fontId="1" fillId="0" borderId="0" xfId="0" applyNumberFormat="1" applyFont="1"/>
    <xf numFmtId="4" fontId="0" fillId="0" borderId="0" xfId="0" applyNumberFormat="1"/>
    <xf numFmtId="16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center"/>
    </xf>
    <xf numFmtId="3" fontId="0" fillId="3" borderId="0" xfId="0" applyNumberFormat="1" applyFill="1" applyAlignment="1">
      <alignment vertical="center"/>
    </xf>
    <xf numFmtId="4" fontId="0" fillId="3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4" borderId="0" xfId="0" applyNumberFormat="1" applyFill="1" applyAlignment="1">
      <alignment vertical="center"/>
    </xf>
    <xf numFmtId="4" fontId="0" fillId="4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0" fontId="2" fillId="0" borderId="0" xfId="0" applyFont="1"/>
    <xf numFmtId="3" fontId="2" fillId="3" borderId="0" xfId="0" applyNumberFormat="1" applyFont="1" applyFill="1" applyAlignment="1">
      <alignment vertical="center"/>
    </xf>
    <xf numFmtId="4" fontId="2" fillId="3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164" fontId="1" fillId="0" borderId="0" xfId="0" applyNumberFormat="1" applyFont="1"/>
    <xf numFmtId="3" fontId="0" fillId="2" borderId="0" xfId="0" applyNumberFormat="1" applyFill="1"/>
    <xf numFmtId="3" fontId="2" fillId="0" borderId="0" xfId="0" applyNumberFormat="1" applyFont="1"/>
    <xf numFmtId="164" fontId="2" fillId="0" borderId="0" xfId="0" applyNumberFormat="1" applyFont="1"/>
    <xf numFmtId="2" fontId="0" fillId="0" borderId="0" xfId="0" applyNumberFormat="1"/>
    <xf numFmtId="10" fontId="0" fillId="0" borderId="0" xfId="0" applyNumberFormat="1"/>
    <xf numFmtId="3" fontId="1" fillId="0" borderId="0" xfId="0" applyNumberFormat="1" applyFont="1"/>
    <xf numFmtId="0" fontId="0" fillId="3" borderId="0" xfId="0" applyFill="1"/>
    <xf numFmtId="4" fontId="0" fillId="3" borderId="0" xfId="0" applyNumberFormat="1" applyFill="1"/>
    <xf numFmtId="0" fontId="0" fillId="3" borderId="0" xfId="0" applyFill="1" applyAlignment="1">
      <alignment vertical="top" wrapText="1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4" borderId="0" xfId="0" applyFill="1" applyAlignment="1">
      <alignment vertical="top" wrapText="1"/>
    </xf>
    <xf numFmtId="0" fontId="2" fillId="3" borderId="0" xfId="0" applyFont="1" applyFill="1"/>
    <xf numFmtId="4" fontId="2" fillId="0" borderId="0" xfId="0" applyNumberFormat="1" applyFont="1" applyAlignment="1">
      <alignment vertical="center"/>
    </xf>
    <xf numFmtId="165" fontId="0" fillId="0" borderId="0" xfId="0" applyNumberFormat="1"/>
    <xf numFmtId="0" fontId="0" fillId="5" borderId="0" xfId="0" applyFill="1"/>
    <xf numFmtId="4" fontId="2" fillId="0" borderId="0" xfId="0" applyNumberFormat="1" applyFont="1"/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/>
    <xf numFmtId="0" fontId="0" fillId="0" borderId="0" xfId="0" applyBorder="1"/>
    <xf numFmtId="4" fontId="0" fillId="4" borderId="0" xfId="0" applyNumberFormat="1" applyFill="1"/>
    <xf numFmtId="0" fontId="1" fillId="4" borderId="0" xfId="0" applyFont="1" applyFill="1"/>
    <xf numFmtId="0" fontId="0" fillId="4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3" fontId="0" fillId="3" borderId="0" xfId="0" applyNumberFormat="1" applyFill="1"/>
    <xf numFmtId="0" fontId="1" fillId="3" borderId="0" xfId="0" applyFont="1" applyFill="1"/>
    <xf numFmtId="166" fontId="0" fillId="0" borderId="0" xfId="0" applyNumberFormat="1"/>
    <xf numFmtId="167" fontId="0" fillId="0" borderId="0" xfId="0" applyNumberFormat="1"/>
    <xf numFmtId="3" fontId="0" fillId="4" borderId="0" xfId="0" applyNumberFormat="1" applyFill="1"/>
    <xf numFmtId="0" fontId="0" fillId="4" borderId="0" xfId="0" applyFill="1"/>
    <xf numFmtId="2" fontId="0" fillId="0" borderId="0" xfId="0" applyNumberFormat="1" applyAlignment="1">
      <alignment horizontal="left" indent="5"/>
    </xf>
    <xf numFmtId="3" fontId="0" fillId="0" borderId="0" xfId="0" applyNumberFormat="1" applyAlignment="1"/>
    <xf numFmtId="0" fontId="1" fillId="2" borderId="0" xfId="0" applyFont="1" applyFill="1"/>
    <xf numFmtId="0" fontId="0" fillId="2" borderId="0" xfId="0" applyFill="1"/>
    <xf numFmtId="0" fontId="3" fillId="6" borderId="0" xfId="0" applyFont="1" applyFill="1"/>
    <xf numFmtId="0" fontId="3" fillId="0" borderId="0" xfId="0" applyFont="1"/>
    <xf numFmtId="0" fontId="3" fillId="7" borderId="0" xfId="0" applyFont="1" applyFill="1" applyAlignment="1">
      <alignment vertical="top" wrapText="1"/>
    </xf>
    <xf numFmtId="164" fontId="3" fillId="7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top" wrapText="1"/>
    </xf>
    <xf numFmtId="164" fontId="3" fillId="3" borderId="0" xfId="0" applyNumberFormat="1" applyFont="1" applyFill="1" applyAlignment="1">
      <alignment vertical="center"/>
    </xf>
    <xf numFmtId="9" fontId="0" fillId="0" borderId="0" xfId="0" applyNumberFormat="1"/>
    <xf numFmtId="164" fontId="3" fillId="6" borderId="0" xfId="0" applyNumberFormat="1" applyFont="1" applyFill="1"/>
    <xf numFmtId="164" fontId="3" fillId="0" borderId="0" xfId="0" applyNumberFormat="1" applyFont="1"/>
    <xf numFmtId="0" fontId="1" fillId="5" borderId="0" xfId="0" applyFont="1" applyFill="1"/>
    <xf numFmtId="0" fontId="4" fillId="6" borderId="0" xfId="0" applyFont="1" applyFill="1"/>
    <xf numFmtId="0" fontId="4" fillId="0" borderId="0" xfId="0" applyFont="1"/>
    <xf numFmtId="164" fontId="4" fillId="6" borderId="0" xfId="0" applyNumberFormat="1" applyFont="1" applyFill="1"/>
    <xf numFmtId="164" fontId="4" fillId="0" borderId="0" xfId="0" applyNumberFormat="1" applyFont="1"/>
    <xf numFmtId="0" fontId="0" fillId="0" borderId="0" xfId="0" applyAlignment="1">
      <alignment horizontal="left"/>
    </xf>
    <xf numFmtId="0" fontId="0" fillId="3" borderId="0" xfId="0" applyFill="1" applyAlignment="1">
      <alignment horizontal="left" vertical="center"/>
    </xf>
    <xf numFmtId="164" fontId="0" fillId="3" borderId="0" xfId="0" applyNumberFormat="1" applyFill="1" applyAlignment="1">
      <alignment vertical="center"/>
    </xf>
    <xf numFmtId="2" fontId="0" fillId="3" borderId="0" xfId="0" applyNumberFormat="1" applyFill="1" applyAlignment="1">
      <alignment vertical="center"/>
    </xf>
    <xf numFmtId="164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164" fontId="3" fillId="6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4" borderId="0" xfId="0" applyNumberFormat="1" applyFont="1" applyFill="1" applyAlignment="1">
      <alignment vertical="center"/>
    </xf>
    <xf numFmtId="0" fontId="0" fillId="4" borderId="0" xfId="0" applyFill="1" applyAlignment="1">
      <alignment horizontal="left"/>
    </xf>
    <xf numFmtId="164" fontId="0" fillId="3" borderId="0" xfId="0" applyNumberFormat="1" applyFill="1"/>
    <xf numFmtId="2" fontId="0" fillId="3" borderId="0" xfId="0" applyNumberFormat="1" applyFill="1"/>
    <xf numFmtId="164" fontId="0" fillId="4" borderId="0" xfId="0" applyNumberFormat="1" applyFill="1"/>
    <xf numFmtId="2" fontId="0" fillId="4" borderId="0" xfId="0" applyNumberFormat="1" applyFill="1"/>
    <xf numFmtId="3" fontId="2" fillId="4" borderId="0" xfId="0" applyNumberFormat="1" applyFont="1" applyFill="1"/>
  </cellXfs>
  <cellStyles count="1">
    <cellStyle name="Normal" xfId="0" builtinId="0"/>
  </cellStyles>
  <dxfs count="68">
    <dxf>
      <numFmt numFmtId="2" formatCode="0.00"/>
    </dxf>
    <dxf>
      <numFmt numFmtId="164" formatCode="0.0%"/>
    </dxf>
    <dxf>
      <numFmt numFmtId="4" formatCode="#,##0.00"/>
    </dxf>
    <dxf>
      <numFmt numFmtId="3" formatCode="#,##0"/>
    </dxf>
    <dxf>
      <numFmt numFmtId="2" formatCode="0.00"/>
      <alignment horizontal="general" vertical="center" textRotation="0" wrapText="0" indent="0" justifyLastLine="0" shrinkToFit="0" readingOrder="0"/>
    </dxf>
    <dxf>
      <numFmt numFmtId="164" formatCode="0.0%"/>
      <alignment horizontal="general" vertical="center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3" formatCode="#,##0"/>
    </dxf>
    <dxf>
      <numFmt numFmtId="4" formatCode="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2" formatCode="0.00"/>
    </dxf>
    <dxf>
      <numFmt numFmtId="164" formatCode="0.0%"/>
    </dxf>
    <dxf>
      <numFmt numFmtId="4" formatCode="#,##0.00"/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2" formatCode="0.00"/>
    </dxf>
    <dxf>
      <numFmt numFmtId="164" formatCode="0.0%"/>
    </dxf>
    <dxf>
      <numFmt numFmtId="4" formatCode="#,##0.0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2" formatCode="0.00"/>
    </dxf>
    <dxf>
      <numFmt numFmtId="164" formatCode="0.0%"/>
    </dxf>
    <dxf>
      <numFmt numFmtId="4" formatCode="#,##0.00"/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2" formatCode="0.00"/>
    </dxf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164" formatCode="0.0%"/>
    </dxf>
    <dxf>
      <numFmt numFmtId="4" formatCode="#,##0.0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2" formatCode="0.00"/>
    </dxf>
    <dxf>
      <numFmt numFmtId="164" formatCode="0.0%"/>
    </dxf>
    <dxf>
      <numFmt numFmtId="4" formatCode="#,##0.0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2" formatCode="0.00"/>
      <alignment horizontal="general" vertical="center" textRotation="0" wrapText="0" indent="0" justifyLastLine="0" shrinkToFit="0" readingOrder="0"/>
    </dxf>
    <dxf>
      <numFmt numFmtId="164" formatCode="0.0%"/>
      <alignment horizontal="general" vertical="center" textRotation="0" wrapText="0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0" formatCode="General"/>
    </dxf>
    <dxf>
      <numFmt numFmtId="164" formatCode="0.0%"/>
    </dxf>
    <dxf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4"/>
        </patternFill>
      </fill>
    </dxf>
    <dxf>
      <numFmt numFmtId="0" formatCode="General"/>
    </dxf>
    <dxf>
      <numFmt numFmtId="164" formatCode="0.0%"/>
    </dxf>
    <dxf>
      <numFmt numFmtId="4" formatCode="#,##0.0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numFmt numFmtId="2" formatCode="0.00"/>
      <alignment horizontal="general" vertical="center" textRotation="0" wrapText="0" indent="0" justifyLastLine="0" shrinkToFit="0" readingOrder="0"/>
    </dxf>
    <dxf>
      <numFmt numFmtId="164" formatCode="0.0%"/>
      <alignment horizontal="general" vertical="center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productos exportados a Estados Unidos entre Enero-Noviembre 2019</a:t>
            </a:r>
            <a:endParaRPr lang="es-PA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718139831927539"/>
          <c:y val="1.7074845842289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50"/>
      <c:rotY val="1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91461789753345"/>
          <c:y val="0.28605191552890752"/>
          <c:w val="0.81893496111151243"/>
          <c:h val="0.646474150593561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953-4E5F-9EAB-C69E604F41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7E9-4FBD-A3A9-E3387FD773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7E9-4FBD-A3A9-E3387FD773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77E9-4FBD-A3A9-E3387FD773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77E9-4FBD-A3A9-E3387FD773A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953-4E5F-9EAB-C69E604F419C}"/>
              </c:ext>
            </c:extLst>
          </c:dPt>
          <c:dLbls>
            <c:dLbl>
              <c:idx val="1"/>
              <c:layout>
                <c:manualLayout>
                  <c:x val="-3.6129672437734274E-2"/>
                  <c:y val="2.02671627055791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E9-4FBD-A3A9-E3387FD773A9}"/>
                </c:ext>
              </c:extLst>
            </c:dLbl>
            <c:dLbl>
              <c:idx val="2"/>
              <c:layout>
                <c:manualLayout>
                  <c:x val="-0.10343354443079936"/>
                  <c:y val="4.35960413205230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E9-4FBD-A3A9-E3387FD773A9}"/>
                </c:ext>
              </c:extLst>
            </c:dLbl>
            <c:dLbl>
              <c:idx val="3"/>
              <c:layout>
                <c:manualLayout>
                  <c:x val="-0.16154986073988459"/>
                  <c:y val="7.413494184786534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E9-4FBD-A3A9-E3387FD773A9}"/>
                </c:ext>
              </c:extLst>
            </c:dLbl>
            <c:dLbl>
              <c:idx val="4"/>
              <c:layout>
                <c:manualLayout>
                  <c:x val="-3.3037756748296371E-2"/>
                  <c:y val="-2.115961135591997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E9-4FBD-A3A9-E3387FD773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'país-producto'!$B$21:$B$26</c:f>
              <c:strCache>
                <c:ptCount val="6"/>
                <c:pt idx="0">
                  <c:v>Azúcar de caña en bruto sin adición de colorantes</c:v>
                </c:pt>
                <c:pt idx="1">
                  <c:v>Camarones y langostinos, de agua fría, congelados, excepto ahumados.</c:v>
                </c:pt>
                <c:pt idx="2">
                  <c:v>Los demás salmónidos, frescos o refrigerados, excepto los hígados, huevas y lechas.</c:v>
                </c:pt>
                <c:pt idx="3">
                  <c:v>Desperdicios y desechos, de aluminio.</c:v>
                </c:pt>
                <c:pt idx="4">
                  <c:v>Café tostado, sin descafeinar.</c:v>
                </c:pt>
                <c:pt idx="5">
                  <c:v>Resto de productos</c:v>
                </c:pt>
              </c:strCache>
            </c:strRef>
          </c:cat>
          <c:val>
            <c:numRef>
              <c:f>'país-producto'!$C$21:$C$26</c:f>
              <c:numCache>
                <c:formatCode>0.0%</c:formatCode>
                <c:ptCount val="6"/>
                <c:pt idx="0">
                  <c:v>0.24440472974218097</c:v>
                </c:pt>
                <c:pt idx="1">
                  <c:v>0.10997352052812133</c:v>
                </c:pt>
                <c:pt idx="2">
                  <c:v>5.8735896554721952E-2</c:v>
                </c:pt>
                <c:pt idx="3">
                  <c:v>5.6734475796716054E-2</c:v>
                </c:pt>
                <c:pt idx="4">
                  <c:v>5.4785431199311556E-2</c:v>
                </c:pt>
                <c:pt idx="5" formatCode="0%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9-4FBD-A3A9-E3387FD77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principales productos exportados a Estados</a:t>
            </a:r>
            <a:r>
              <a:rPr lang="es-PA" baseline="0"/>
              <a:t> Unidos</a:t>
            </a:r>
            <a:r>
              <a:rPr lang="es-PA"/>
              <a:t> Ene-Nov. 2019</a:t>
            </a:r>
          </a:p>
        </c:rich>
      </c:tx>
      <c:layout>
        <c:manualLayout>
          <c:xMode val="edge"/>
          <c:yMode val="edge"/>
          <c:x val="0.12918268737208116"/>
          <c:y val="2.5039123630672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53986212290795321"/>
          <c:y val="0.2170673076923077"/>
          <c:w val="0.42613561241253811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'país-producto'!$E$30:$E$39</c:f>
              <c:strCache>
                <c:ptCount val="10"/>
                <c:pt idx="0">
                  <c:v>Bananas frescas.</c:v>
                </c:pt>
                <c:pt idx="1">
                  <c:v>Azúcar de caña en bruto sin adición de colorantes</c:v>
                </c:pt>
                <c:pt idx="2">
                  <c:v>Desperdicios y desechos, de aluminio.</c:v>
                </c:pt>
                <c:pt idx="3">
                  <c:v>Los demás salmónidos, frescos o refrigerados, excepto los hígados, huevas y lechas.</c:v>
                </c:pt>
                <c:pt idx="4">
                  <c:v>Atunes de aleta amarilla, frescos o refrigerados, excepto los hígados, huevas y lechas</c:v>
                </c:pt>
                <c:pt idx="5">
                  <c:v>Desperdicios y desechos, de fundición, de hierro o acero.</c:v>
                </c:pt>
                <c:pt idx="6">
                  <c:v>Pargos frescos o refrigerados, excepto los hígados, huevas y lechas.</c:v>
                </c:pt>
                <c:pt idx="7">
                  <c:v>Café tostado, sin descafeinar.</c:v>
                </c:pt>
                <c:pt idx="8">
                  <c:v>Camarones y langostinos, de agua fría, congelados, excepto ahumados.</c:v>
                </c:pt>
                <c:pt idx="9">
                  <c:v>Los demás productos de origen animal no expresados ni comprendidos en otra parte</c:v>
                </c:pt>
              </c:strCache>
            </c:strRef>
          </c:cat>
          <c:val>
            <c:numRef>
              <c:f>'país-producto'!$F$30:$F$39</c:f>
              <c:numCache>
                <c:formatCode>0.00</c:formatCode>
                <c:ptCount val="10"/>
                <c:pt idx="0">
                  <c:v>0.41565777294125655</c:v>
                </c:pt>
                <c:pt idx="1">
                  <c:v>0.51838934558218663</c:v>
                </c:pt>
                <c:pt idx="2">
                  <c:v>1.7217860331941508</c:v>
                </c:pt>
                <c:pt idx="3">
                  <c:v>1.9565909169520252</c:v>
                </c:pt>
                <c:pt idx="4">
                  <c:v>3.6577688707804481</c:v>
                </c:pt>
                <c:pt idx="5">
                  <c:v>3.8976394336305282</c:v>
                </c:pt>
                <c:pt idx="6">
                  <c:v>3.9006128453784146</c:v>
                </c:pt>
                <c:pt idx="7">
                  <c:v>5.5806632983662485</c:v>
                </c:pt>
                <c:pt idx="8">
                  <c:v>12.15515625075504</c:v>
                </c:pt>
                <c:pt idx="9">
                  <c:v>279.48310344827587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0-4AE8-9543-670321564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productos exportados a Dinamarca  por participación porcentual entre Enero-Noviembre 2019</a:t>
            </a:r>
            <a:endParaRPr lang="es-PA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5136576013104744"/>
          <c:y val="7.64525993883792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50"/>
      <c:rotY val="290"/>
      <c:depthPercent val="10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75149382922879"/>
          <c:y val="0.29369717546774543"/>
          <c:w val="0.81893496111151243"/>
          <c:h val="0.646474150593561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D4F-47E1-9E08-621DA623B4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D4F-47E1-9E08-621DA623B4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D4F-47E1-9E08-621DA623B4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D4F-47E1-9E08-621DA623B4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D4F-47E1-9E08-621DA623B43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D4F-47E1-9E08-621DA623B43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92C1588-604B-4276-9E64-10A4FD7EFFF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E8FA3F1B-BC24-41EA-AA1A-467F36D0C9B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D4F-47E1-9E08-621DA623B435}"/>
                </c:ext>
              </c:extLst>
            </c:dLbl>
            <c:dLbl>
              <c:idx val="1"/>
              <c:layout>
                <c:manualLayout>
                  <c:x val="-0.12360008190465553"/>
                  <c:y val="0.12232415902140679"/>
                </c:manualLayout>
              </c:layout>
              <c:tx>
                <c:rich>
                  <a:bodyPr/>
                  <a:lstStyle/>
                  <a:p>
                    <a:fld id="{A7F2E254-FFBA-4406-A818-B2A1A58AEEB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CE29A1F-7DD4-4F8E-896C-45B294E93F55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D4F-47E1-9E08-621DA623B435}"/>
                </c:ext>
              </c:extLst>
            </c:dLbl>
            <c:dLbl>
              <c:idx val="2"/>
              <c:layout>
                <c:manualLayout>
                  <c:x val="-8.3894938664581836E-2"/>
                  <c:y val="-0.13989019721158713"/>
                </c:manualLayout>
              </c:layout>
              <c:tx>
                <c:rich>
                  <a:bodyPr/>
                  <a:lstStyle/>
                  <a:p>
                    <a:fld id="{5F2051B3-F412-4139-AC8D-FD0440306C1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C22821B6-9EE5-496E-BF5A-553A16B8DEA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D4F-47E1-9E08-621DA623B435}"/>
                </c:ext>
              </c:extLst>
            </c:dLbl>
            <c:dLbl>
              <c:idx val="3"/>
              <c:layout>
                <c:manualLayout>
                  <c:x val="-0.13958358928538189"/>
                  <c:y val="-2.6990175539984108E-2"/>
                </c:manualLayout>
              </c:layout>
              <c:tx>
                <c:rich>
                  <a:bodyPr/>
                  <a:lstStyle/>
                  <a:p>
                    <a:fld id="{D776906E-3A45-4840-8E58-F72821AC858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89FC05B8-0168-41AC-8D36-FC666920352A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D4F-47E1-9E08-621DA623B435}"/>
                </c:ext>
              </c:extLst>
            </c:dLbl>
            <c:dLbl>
              <c:idx val="4"/>
              <c:layout>
                <c:manualLayout>
                  <c:x val="-0.14629642039425922"/>
                  <c:y val="-7.4676430927785434E-2"/>
                </c:manualLayout>
              </c:layout>
              <c:tx>
                <c:rich>
                  <a:bodyPr/>
                  <a:lstStyle/>
                  <a:p>
                    <a:fld id="{9F9A08EF-4DBF-4021-8850-5503A80CDAD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504B3437-D898-4428-87B6-1CE95FDAF434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D4F-47E1-9E08-621DA623B435}"/>
                </c:ext>
              </c:extLst>
            </c:dLbl>
            <c:dLbl>
              <c:idx val="5"/>
              <c:layout>
                <c:manualLayout>
                  <c:x val="-0.15014426388190838"/>
                  <c:y val="-9.6812167401093233E-2"/>
                </c:manualLayout>
              </c:layout>
              <c:tx>
                <c:rich>
                  <a:bodyPr/>
                  <a:lstStyle/>
                  <a:p>
                    <a:fld id="{C1C68E2F-F43C-4B34-BFE9-D058A123630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9349FAB7-A79A-4667-A489-1FC709C1FE21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2D4F-47E1-9E08-621DA623B4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'país-producto'!$B$240:$B$242</c:f>
              <c:strCache>
                <c:ptCount val="3"/>
                <c:pt idx="0">
                  <c:v>Grasas y aceites de pescado y sus fracciones, excepto los aceites de hígado</c:v>
                </c:pt>
                <c:pt idx="1">
                  <c:v>Camarones cultivados sin ahumar</c:v>
                </c:pt>
                <c:pt idx="2">
                  <c:v>Café tostado descafeinado</c:v>
                </c:pt>
              </c:strCache>
            </c:strRef>
          </c:cat>
          <c:val>
            <c:numRef>
              <c:f>'país-producto'!$E$240:$E$242</c:f>
              <c:numCache>
                <c:formatCode>0.0%</c:formatCode>
                <c:ptCount val="3"/>
                <c:pt idx="0">
                  <c:v>0.9184898795858697</c:v>
                </c:pt>
                <c:pt idx="1">
                  <c:v>8.0347209204379183E-2</c:v>
                </c:pt>
                <c:pt idx="2">
                  <c:v>1.1629112097510997E-3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4F-47E1-9E08-621DA623B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 de principales productos exportados a Dinamarca Ene-Nov.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50245563911742952"/>
          <c:y val="0.2170673076923077"/>
          <c:w val="0.4635420962030618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'país-producto'!$D$249:$D$251</c:f>
              <c:strCache>
                <c:ptCount val="3"/>
                <c:pt idx="0">
                  <c:v>Grasas y aceites de pescado y sus fracciones, excepto los aceites de hígado</c:v>
                </c:pt>
                <c:pt idx="1">
                  <c:v>Camarones cultivados sin ahumar</c:v>
                </c:pt>
                <c:pt idx="2">
                  <c:v>Café tostado descafeinado</c:v>
                </c:pt>
              </c:strCache>
            </c:strRef>
          </c:cat>
          <c:val>
            <c:numRef>
              <c:f>'país-producto'!$E$249:$E$251</c:f>
              <c:numCache>
                <c:formatCode>0.00</c:formatCode>
                <c:ptCount val="3"/>
                <c:pt idx="0">
                  <c:v>1.4079788357376573</c:v>
                </c:pt>
                <c:pt idx="1">
                  <c:v>5.3771958918856013</c:v>
                </c:pt>
                <c:pt idx="2">
                  <c:v>101.32575757575758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B-45DB-B572-AECDC87CB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productos exportados a Taiwán según participación porcentual entre Enero-Noviembre 2019</a:t>
            </a:r>
            <a:endParaRPr lang="es-PA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5136576013104744"/>
          <c:y val="7.64525993883792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50"/>
      <c:rotY val="220"/>
      <c:depthPercent val="10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327048813554794"/>
          <c:y val="0.25018103154860205"/>
          <c:w val="0.81893496111151243"/>
          <c:h val="0.646474150593561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7FF-4AAA-AA3B-BD485670F4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7FF-4AAA-AA3B-BD485670F4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7FF-4AAA-AA3B-BD485670F48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7FF-4AAA-AA3B-BD485670F48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7FF-4AAA-AA3B-BD485670F48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7FF-4AAA-AA3B-BD485670F486}"/>
              </c:ext>
            </c:extLst>
          </c:dPt>
          <c:dLbls>
            <c:dLbl>
              <c:idx val="0"/>
              <c:layout>
                <c:manualLayout>
                  <c:x val="-8.8190837847396744E-2"/>
                  <c:y val="-3.2828866575164345E-2"/>
                </c:manualLayout>
              </c:layout>
              <c:tx>
                <c:rich>
                  <a:bodyPr/>
                  <a:lstStyle/>
                  <a:p>
                    <a:fld id="{C92C1588-604B-4276-9E64-10A4FD7EFFF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E8FA3F1B-BC24-41EA-AA1A-467F36D0C9B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7FF-4AAA-AA3B-BD485670F486}"/>
                </c:ext>
              </c:extLst>
            </c:dLbl>
            <c:dLbl>
              <c:idx val="1"/>
              <c:layout>
                <c:manualLayout>
                  <c:x val="-0.10941568474153497"/>
                  <c:y val="0"/>
                </c:manualLayout>
              </c:layout>
              <c:tx>
                <c:rich>
                  <a:bodyPr/>
                  <a:lstStyle/>
                  <a:p>
                    <a:fld id="{A7F2E254-FFBA-4406-A818-B2A1A58AEEB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CE29A1F-7DD4-4F8E-896C-45B294E93F55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7FF-4AAA-AA3B-BD485670F486}"/>
                </c:ext>
              </c:extLst>
            </c:dLbl>
            <c:dLbl>
              <c:idx val="2"/>
              <c:layout>
                <c:manualLayout>
                  <c:x val="2.4852106252675775E-2"/>
                  <c:y val="-9.0196007609140566E-2"/>
                </c:manualLayout>
              </c:layout>
              <c:tx>
                <c:rich>
                  <a:bodyPr/>
                  <a:lstStyle/>
                  <a:p>
                    <a:fld id="{5F2051B3-F412-4139-AC8D-FD0440306C1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C22821B6-9EE5-496E-BF5A-553A16B8DEA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7FF-4AAA-AA3B-BD485670F486}"/>
                </c:ext>
              </c:extLst>
            </c:dLbl>
            <c:dLbl>
              <c:idx val="3"/>
              <c:layout>
                <c:manualLayout>
                  <c:x val="6.1362037192159491E-2"/>
                  <c:y val="-2.6990175539984038E-2"/>
                </c:manualLayout>
              </c:layout>
              <c:tx>
                <c:rich>
                  <a:bodyPr/>
                  <a:lstStyle/>
                  <a:p>
                    <a:fld id="{D776906E-3A45-4840-8E58-F72821AC858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89FC05B8-0168-41AC-8D36-FC666920352A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7FF-4AAA-AA3B-BD485670F486}"/>
                </c:ext>
              </c:extLst>
            </c:dLbl>
            <c:dLbl>
              <c:idx val="4"/>
              <c:layout>
                <c:manualLayout>
                  <c:x val="5.2285139889428629E-2"/>
                  <c:y val="-2.0464615088251585E-3"/>
                </c:manualLayout>
              </c:layout>
              <c:tx>
                <c:rich>
                  <a:bodyPr/>
                  <a:lstStyle/>
                  <a:p>
                    <a:fld id="{9F9A08EF-4DBF-4021-8850-5503A80CDAD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504B3437-D898-4428-87B6-1CE95FDAF434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7FF-4AAA-AA3B-BD485670F486}"/>
                </c:ext>
              </c:extLst>
            </c:dLbl>
            <c:dLbl>
              <c:idx val="5"/>
              <c:layout>
                <c:manualLayout>
                  <c:x val="-0.15250833007576181"/>
                  <c:y val="-2.4182197982132968E-2"/>
                </c:manualLayout>
              </c:layout>
              <c:tx>
                <c:rich>
                  <a:bodyPr/>
                  <a:lstStyle/>
                  <a:p>
                    <a:fld id="{C1C68E2F-F43C-4B34-BFE9-D058A123630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9349FAB7-A79A-4667-A489-1FC709C1FE21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07FF-4AAA-AA3B-BD485670F4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'país-producto'!$B$285:$B$290</c:f>
              <c:strCache>
                <c:ptCount val="6"/>
                <c:pt idx="0">
                  <c:v>Carne de animales de la especie bovina, deshuesada, congelada.</c:v>
                </c:pt>
                <c:pt idx="1">
                  <c:v>Café tostado, descafeinado</c:v>
                </c:pt>
                <c:pt idx="2">
                  <c:v>Camarones y langostinos, de agua fría, congelados, excepto ahumados.</c:v>
                </c:pt>
                <c:pt idx="3">
                  <c:v>Desperdicios y desechos, de fundición, de hierro o acero.</c:v>
                </c:pt>
                <c:pt idx="4">
                  <c:v>Desperdicios y desechos, de aluminio</c:v>
                </c:pt>
                <c:pt idx="5">
                  <c:v>18 productos restantes</c:v>
                </c:pt>
              </c:strCache>
            </c:strRef>
          </c:cat>
          <c:val>
            <c:numRef>
              <c:f>'país-producto'!$C$285:$C$290</c:f>
              <c:numCache>
                <c:formatCode>0.0%</c:formatCode>
                <c:ptCount val="6"/>
                <c:pt idx="0">
                  <c:v>0.25274524137808535</c:v>
                </c:pt>
                <c:pt idx="1">
                  <c:v>0.21765736627049415</c:v>
                </c:pt>
                <c:pt idx="2">
                  <c:v>0.15629845305470261</c:v>
                </c:pt>
                <c:pt idx="3">
                  <c:v>0.11275338056615741</c:v>
                </c:pt>
                <c:pt idx="4">
                  <c:v>9.1390093392511279E-2</c:v>
                </c:pt>
                <c:pt idx="5">
                  <c:v>0.16900000000000001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7FF-4AAA-AA3B-BD485670F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 de principales productos exportados a</a:t>
            </a:r>
            <a:r>
              <a:rPr lang="es-PA" baseline="0"/>
              <a:t> Taiwán</a:t>
            </a:r>
            <a:r>
              <a:rPr lang="es-PA"/>
              <a:t> Enero-Noviembre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50245563911742952"/>
          <c:y val="0.2170673076923077"/>
          <c:w val="0.4635420962030618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'país-producto'!$E$287:$E$296</c:f>
              <c:strCache>
                <c:ptCount val="10"/>
                <c:pt idx="0">
                  <c:v>Desperdicios y desechos, de fundición, de hierro o acero</c:v>
                </c:pt>
                <c:pt idx="1">
                  <c:v>Desperdicios y desechos de hierro o de acero, estañados</c:v>
                </c:pt>
                <c:pt idx="2">
                  <c:v>Los demás desperdicios y desechos de  fundición, hierro o acero</c:v>
                </c:pt>
                <c:pt idx="3">
                  <c:v>Despojos comestibles  de  animales de  la  especie  bovina, frescos o refrigerados</c:v>
                </c:pt>
                <c:pt idx="4">
                  <c:v>Harina de pescado</c:v>
                </c:pt>
                <c:pt idx="5">
                  <c:v>Desperdicios y desechos, de aluminio</c:v>
                </c:pt>
                <c:pt idx="6">
                  <c:v>Carne de animales  de  la  especie  bovina, deshuesada, congelada</c:v>
                </c:pt>
                <c:pt idx="7">
                  <c:v>Camarones  y  langostinos,  de  agua  fría, congelados, excepto ahumados</c:v>
                </c:pt>
                <c:pt idx="8">
                  <c:v>Camarones, cultivados, sin ahumar, congelados.</c:v>
                </c:pt>
                <c:pt idx="9">
                  <c:v>Café tostado, descafeinado</c:v>
                </c:pt>
              </c:strCache>
            </c:strRef>
          </c:cat>
          <c:val>
            <c:numRef>
              <c:f>'país-producto'!$F$287:$F$296</c:f>
              <c:numCache>
                <c:formatCode>0.00</c:formatCode>
                <c:ptCount val="10"/>
                <c:pt idx="0">
                  <c:v>0.13659465971813622</c:v>
                </c:pt>
                <c:pt idx="1">
                  <c:v>0.16750678557580456</c:v>
                </c:pt>
                <c:pt idx="2">
                  <c:v>0.20935214658004409</c:v>
                </c:pt>
                <c:pt idx="3">
                  <c:v>0.94909681058101503</c:v>
                </c:pt>
                <c:pt idx="4">
                  <c:v>1.2450000000000001</c:v>
                </c:pt>
                <c:pt idx="5">
                  <c:v>1.3264242234636272</c:v>
                </c:pt>
                <c:pt idx="6">
                  <c:v>4.3133427851043038</c:v>
                </c:pt>
                <c:pt idx="7">
                  <c:v>5.6500114538726631</c:v>
                </c:pt>
                <c:pt idx="8">
                  <c:v>6.9740911963282004</c:v>
                </c:pt>
                <c:pt idx="9">
                  <c:v>22.755653242030331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7-4F7C-BC29-F78B6EE4C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productos exportados a Guatemala entre Enero-Noviembre 2019</a:t>
            </a:r>
            <a:endParaRPr lang="es-PA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5136576013104744"/>
          <c:y val="7.64525993883792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50"/>
      <c:rotY val="220"/>
      <c:depthPercent val="10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9500753895124805E-2"/>
          <c:y val="0.29369717546774543"/>
          <c:w val="0.81893496111151243"/>
          <c:h val="0.646474150593561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322-4695-8C91-62E157813E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22-4695-8C91-62E157813E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322-4695-8C91-62E157813E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22-4695-8C91-62E157813E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322-4695-8C91-62E157813E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322-4695-8C91-62E157813E6D}"/>
              </c:ext>
            </c:extLst>
          </c:dPt>
          <c:dLbls>
            <c:dLbl>
              <c:idx val="0"/>
              <c:layout>
                <c:manualLayout>
                  <c:x val="-2.9147011982021909E-2"/>
                  <c:y val="-0.16067672166220442"/>
                </c:manualLayout>
              </c:layout>
              <c:tx>
                <c:rich>
                  <a:bodyPr/>
                  <a:lstStyle/>
                  <a:p>
                    <a:fld id="{C92C1588-604B-4276-9E64-10A4FD7EFFF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E8FA3F1B-BC24-41EA-AA1A-467F36D0C9B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322-4695-8C91-62E157813E6D}"/>
                </c:ext>
              </c:extLst>
            </c:dLbl>
            <c:dLbl>
              <c:idx val="1"/>
              <c:layout>
                <c:manualLayout>
                  <c:x val="8.3225641513392165E-2"/>
                  <c:y val="-3.3596610921512081E-2"/>
                </c:manualLayout>
              </c:layout>
              <c:tx>
                <c:rich>
                  <a:bodyPr/>
                  <a:lstStyle/>
                  <a:p>
                    <a:fld id="{A7F2E254-FFBA-4406-A818-B2A1A58AEEB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CE29A1F-7DD4-4F8E-896C-45B294E93F55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322-4695-8C91-62E157813E6D}"/>
                </c:ext>
              </c:extLst>
            </c:dLbl>
            <c:dLbl>
              <c:idx val="2"/>
              <c:layout>
                <c:manualLayout>
                  <c:x val="0.12650695258837308"/>
                  <c:y val="6.2709191167617875E-2"/>
                </c:manualLayout>
              </c:layout>
              <c:tx>
                <c:rich>
                  <a:bodyPr/>
                  <a:lstStyle/>
                  <a:p>
                    <a:fld id="{5F2051B3-F412-4139-AC8D-FD0440306C1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C22821B6-9EE5-496E-BF5A-553A16B8DEA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322-4695-8C91-62E157813E6D}"/>
                </c:ext>
              </c:extLst>
            </c:dLbl>
            <c:dLbl>
              <c:idx val="3"/>
              <c:layout>
                <c:manualLayout>
                  <c:x val="5.1109808082500326E-2"/>
                  <c:y val="0.11826976329793638"/>
                </c:manualLayout>
              </c:layout>
              <c:tx>
                <c:rich>
                  <a:bodyPr/>
                  <a:lstStyle/>
                  <a:p>
                    <a:fld id="{D776906E-3A45-4840-8E58-F72821AC858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89FC05B8-0168-41AC-8D36-FC666920352A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322-4695-8C91-62E157813E6D}"/>
                </c:ext>
              </c:extLst>
            </c:dLbl>
            <c:dLbl>
              <c:idx val="4"/>
              <c:layout>
                <c:manualLayout>
                  <c:x val="4.7298635542897566E-2"/>
                  <c:y val="0.12410032748200039"/>
                </c:manualLayout>
              </c:layout>
              <c:tx>
                <c:rich>
                  <a:bodyPr/>
                  <a:lstStyle/>
                  <a:p>
                    <a:fld id="{9F9A08EF-4DBF-4021-8850-5503A80CDAD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504B3437-D898-4428-87B6-1CE95FDAF434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322-4695-8C91-62E157813E6D}"/>
                </c:ext>
              </c:extLst>
            </c:dLbl>
            <c:dLbl>
              <c:idx val="5"/>
              <c:layout>
                <c:manualLayout>
                  <c:x val="-0.10522700619869325"/>
                  <c:y val="-0.22678158636133786"/>
                </c:manualLayout>
              </c:layout>
              <c:tx>
                <c:rich>
                  <a:bodyPr/>
                  <a:lstStyle/>
                  <a:p>
                    <a:fld id="{C1C68E2F-F43C-4B34-BFE9-D058A123630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9349FAB7-A79A-4667-A489-1FC709C1FE21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322-4695-8C91-62E157813E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'país-producto'!$B$336:$B$341</c:f>
              <c:strCache>
                <c:ptCount val="6"/>
                <c:pt idx="0">
                  <c:v>Los demás papeles y cartones kraft, de peso superior o igual a 225 g/m2, sin estucar ni recubrir.</c:v>
                </c:pt>
                <c:pt idx="1">
                  <c:v>Envases para cervezas o bebidas gasificadas, de capacidad inferior o igual a 300 l, de aluminio.</c:v>
                </c:pt>
                <c:pt idx="2">
                  <c:v>Carne de animales de la especie bovina, deshuesada, fresca o refrigerada.</c:v>
                </c:pt>
                <c:pt idx="3">
                  <c:v>Papel higiénico de pasta de papel.</c:v>
                </c:pt>
                <c:pt idx="4">
                  <c:v>Carne de animales de la especie bovina, deshuesada, congelada.</c:v>
                </c:pt>
                <c:pt idx="5">
                  <c:v>49 Productos restantes</c:v>
                </c:pt>
              </c:strCache>
            </c:strRef>
          </c:cat>
          <c:val>
            <c:numRef>
              <c:f>'país-producto'!$C$336:$C$341</c:f>
              <c:numCache>
                <c:formatCode>0.0%</c:formatCode>
                <c:ptCount val="6"/>
                <c:pt idx="0">
                  <c:v>0.32345162658768367</c:v>
                </c:pt>
                <c:pt idx="1">
                  <c:v>0.17937887565072796</c:v>
                </c:pt>
                <c:pt idx="2">
                  <c:v>8.5101149276306076E-2</c:v>
                </c:pt>
                <c:pt idx="3">
                  <c:v>8.2465159571092655E-2</c:v>
                </c:pt>
                <c:pt idx="4">
                  <c:v>4.8822063368106065E-2</c:v>
                </c:pt>
                <c:pt idx="5">
                  <c:v>0.28100000000000003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322-4695-8C91-62E157813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 de principales productos exportados a</a:t>
            </a:r>
            <a:r>
              <a:rPr lang="es-PA" baseline="0"/>
              <a:t> Guatemala</a:t>
            </a:r>
            <a:r>
              <a:rPr lang="es-PA"/>
              <a:t> Enero - Noviembre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50245563911742952"/>
          <c:y val="0.2170673076923077"/>
          <c:w val="0.4635420962030618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'país-producto'!$E$337:$E$346</c:f>
              <c:strCache>
                <c:ptCount val="10"/>
                <c:pt idx="0">
                  <c:v>Los demás papeles y cartones para caras, excepto crudos.</c:v>
                </c:pt>
                <c:pt idx="1">
                  <c:v>Los demás papeles y cartones kraft, de peso superior o igual a 225 g/m2, sin estucar ni recubrir.</c:v>
                </c:pt>
                <c:pt idx="2">
                  <c:v>Cueros y pieles curtidos  o  "crust"  de  bovino, enteros, depilados, </c:v>
                </c:pt>
                <c:pt idx="3">
                  <c:v>Los demás aditivos preparados para cemento, morteros u hormigones.</c:v>
                </c:pt>
                <c:pt idx="4">
                  <c:v>Papel higiénico de pasta de papel.</c:v>
                </c:pt>
                <c:pt idx="5">
                  <c:v>Las demás construcciones y sus partes de fundición, hierro o acero</c:v>
                </c:pt>
                <c:pt idx="6">
                  <c:v>Carne de animales de la especie bovina, deshuesada, congelada.</c:v>
                </c:pt>
                <c:pt idx="7">
                  <c:v>Carne de animales de la especie bovina, deshuesada, fresca o refrigerada.</c:v>
                </c:pt>
                <c:pt idx="8">
                  <c:v>Envases para cervezas o bebidas gasificadas, de capacidad inferior o igual a 300 l, de aluminio.</c:v>
                </c:pt>
                <c:pt idx="9">
                  <c:v>Salmones enteros o en trozos, excepto el pescado picado.</c:v>
                </c:pt>
              </c:strCache>
            </c:strRef>
          </c:cat>
          <c:val>
            <c:numRef>
              <c:f>'país-producto'!$F$337:$F$346</c:f>
              <c:numCache>
                <c:formatCode>0.00</c:formatCode>
                <c:ptCount val="10"/>
                <c:pt idx="0">
                  <c:v>0.59981636280961392</c:v>
                </c:pt>
                <c:pt idx="1">
                  <c:v>0.62138776562118847</c:v>
                </c:pt>
                <c:pt idx="2">
                  <c:v>1.1242947035046047</c:v>
                </c:pt>
                <c:pt idx="3">
                  <c:v>1.2992334329771806</c:v>
                </c:pt>
                <c:pt idx="4">
                  <c:v>1.7991599505066382</c:v>
                </c:pt>
                <c:pt idx="5">
                  <c:v>2.0948677076303728</c:v>
                </c:pt>
                <c:pt idx="6">
                  <c:v>3.0929210930065447</c:v>
                </c:pt>
                <c:pt idx="7">
                  <c:v>6.1249255344968336</c:v>
                </c:pt>
                <c:pt idx="8">
                  <c:v>6.2047106828072378</c:v>
                </c:pt>
                <c:pt idx="9">
                  <c:v>18.422569778633303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8-4464-BFD0-D8AF9429E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productos exportados a México según participación porcentual entre Enero-Noviembre 2019</a:t>
            </a:r>
            <a:endParaRPr lang="es-PA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5136576013104744"/>
          <c:y val="7.64525993883792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50"/>
      <c:rotY val="340"/>
      <c:depthPercent val="10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914614396604681"/>
          <c:y val="0.29751980543716439"/>
          <c:w val="0.81893496111151243"/>
          <c:h val="0.646474150593561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C57-4E6F-8EF3-CDD11D6C8C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C57-4E6F-8EF3-CDD11D6C8C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C57-4E6F-8EF3-CDD11D6C8C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C57-4E6F-8EF3-CDD11D6C8C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C57-4E6F-8EF3-CDD11D6C8C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C57-4E6F-8EF3-CDD11D6C8C61}"/>
              </c:ext>
            </c:extLst>
          </c:dPt>
          <c:dLbls>
            <c:dLbl>
              <c:idx val="0"/>
              <c:layout>
                <c:manualLayout>
                  <c:x val="-6.7147298077102069E-2"/>
                  <c:y val="0.15065737195694576"/>
                </c:manualLayout>
              </c:layout>
              <c:tx>
                <c:rich>
                  <a:bodyPr/>
                  <a:lstStyle/>
                  <a:p>
                    <a:fld id="{C92C1588-604B-4276-9E64-10A4FD7EFFF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E8FA3F1B-BC24-41EA-AA1A-467F36D0C9B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C57-4E6F-8EF3-CDD11D6C8C61}"/>
                </c:ext>
              </c:extLst>
            </c:dLbl>
            <c:dLbl>
              <c:idx val="1"/>
              <c:layout>
                <c:manualLayout>
                  <c:x val="-0.12360008190465553"/>
                  <c:y val="0.19495412844036697"/>
                </c:manualLayout>
              </c:layout>
              <c:tx>
                <c:rich>
                  <a:bodyPr/>
                  <a:lstStyle/>
                  <a:p>
                    <a:fld id="{A7F2E254-FFBA-4406-A818-B2A1A58AEEB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CE29A1F-7DD4-4F8E-896C-45B294E93F55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C57-4E6F-8EF3-CDD11D6C8C61}"/>
                </c:ext>
              </c:extLst>
            </c:dLbl>
            <c:dLbl>
              <c:idx val="2"/>
              <c:layout>
                <c:manualLayout>
                  <c:x val="-0.16663725544945179"/>
                  <c:y val="0.17356546028076766"/>
                </c:manualLayout>
              </c:layout>
              <c:tx>
                <c:rich>
                  <a:bodyPr/>
                  <a:lstStyle/>
                  <a:p>
                    <a:fld id="{5F2051B3-F412-4139-AC8D-FD0440306C1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C22821B6-9EE5-496E-BF5A-553A16B8DEA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C57-4E6F-8EF3-CDD11D6C8C61}"/>
                </c:ext>
              </c:extLst>
            </c:dLbl>
            <c:dLbl>
              <c:idx val="3"/>
              <c:layout>
                <c:manualLayout>
                  <c:x val="-0.20657340704752331"/>
                  <c:y val="9.9156613450841577E-2"/>
                </c:manualLayout>
              </c:layout>
              <c:tx>
                <c:rich>
                  <a:bodyPr/>
                  <a:lstStyle/>
                  <a:p>
                    <a:fld id="{D776906E-3A45-4840-8E58-F72821AC858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89FC05B8-0168-41AC-8D36-FC666920352A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C57-4E6F-8EF3-CDD11D6C8C61}"/>
                </c:ext>
              </c:extLst>
            </c:dLbl>
            <c:dLbl>
              <c:idx val="4"/>
              <c:layout>
                <c:manualLayout>
                  <c:x val="-0.18910798384244523"/>
                  <c:y val="-5.5563281080690599E-2"/>
                </c:manualLayout>
              </c:layout>
              <c:tx>
                <c:rich>
                  <a:bodyPr/>
                  <a:lstStyle/>
                  <a:p>
                    <a:fld id="{9F9A08EF-4DBF-4021-8850-5503A80CDAD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504B3437-D898-4428-87B6-1CE95FDAF434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C57-4E6F-8EF3-CDD11D6C8C61}"/>
                </c:ext>
              </c:extLst>
            </c:dLbl>
            <c:dLbl>
              <c:idx val="5"/>
              <c:layout>
                <c:manualLayout>
                  <c:x val="8.2481711062712907E-3"/>
                  <c:y val="-7.3876387584579456E-2"/>
                </c:manualLayout>
              </c:layout>
              <c:tx>
                <c:rich>
                  <a:bodyPr/>
                  <a:lstStyle/>
                  <a:p>
                    <a:fld id="{C1C68E2F-F43C-4B34-BFE9-D058A123630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9349FAB7-A79A-4667-A489-1FC709C1FE21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9C57-4E6F-8EF3-CDD11D6C8C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'país-producto'!$B$390:$B$395</c:f>
              <c:strCache>
                <c:ptCount val="6"/>
                <c:pt idx="0">
                  <c:v>Aceite de palma y sus fracciones, en bruto.</c:v>
                </c:pt>
                <c:pt idx="1">
                  <c:v>Despojos comestibles de carne bovina, frescos o refrigerados.</c:v>
                </c:pt>
                <c:pt idx="2">
                  <c:v>Desperdicios y desechos, de aluminio.</c:v>
                </c:pt>
                <c:pt idx="3">
                  <c:v>Las demás disoluciones de pinturas</c:v>
                </c:pt>
                <c:pt idx="4">
                  <c:v>Rayas (Rajidae), en filetes, frescos o refrigerados</c:v>
                </c:pt>
                <c:pt idx="5">
                  <c:v>21 productos restantes</c:v>
                </c:pt>
              </c:strCache>
            </c:strRef>
          </c:cat>
          <c:val>
            <c:numRef>
              <c:f>'país-producto'!$C$390:$C$395</c:f>
              <c:numCache>
                <c:formatCode>0.0%</c:formatCode>
                <c:ptCount val="6"/>
                <c:pt idx="0">
                  <c:v>0.74643620506443698</c:v>
                </c:pt>
                <c:pt idx="1">
                  <c:v>8.2596155979981947E-2</c:v>
                </c:pt>
                <c:pt idx="2">
                  <c:v>6.9413924558602277E-2</c:v>
                </c:pt>
                <c:pt idx="3">
                  <c:v>1.8658743083766867E-2</c:v>
                </c:pt>
                <c:pt idx="4">
                  <c:v>1.0777360880250596E-2</c:v>
                </c:pt>
                <c:pt idx="5">
                  <c:v>6.2E-2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57-4E6F-8EF3-CDD11D6C8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 de principales productos exportados a México</a:t>
            </a:r>
            <a:r>
              <a:rPr lang="es-PA" baseline="0"/>
              <a:t> </a:t>
            </a:r>
            <a:r>
              <a:rPr lang="es-PA"/>
              <a:t> Ene-Nov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50245563911742952"/>
          <c:y val="0.2170673076923077"/>
          <c:w val="0.4635420962030618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'país-producto'!$E$388:$E$398</c:f>
              <c:strCache>
                <c:ptCount val="11"/>
                <c:pt idx="0">
                  <c:v>Los demás papeles o cartones, incluidos los desperdicios y desechos sin clasificar.</c:v>
                </c:pt>
                <c:pt idx="1">
                  <c:v>Aceite de palma y sus fracciones, en bruto.</c:v>
                </c:pt>
                <c:pt idx="2">
                  <c:v>Los demás aditivos preparados para cemento, morteros u hormigones.</c:v>
                </c:pt>
                <c:pt idx="3">
                  <c:v>Despojos comestibles de animales de la especie bovina, frescos o refrigerados.</c:v>
                </c:pt>
                <c:pt idx="4">
                  <c:v>Desperdicios y desechos, de aluminio.</c:v>
                </c:pt>
                <c:pt idx="5">
                  <c:v>Rayas (Rajidae), en filetes, frescos o refrigerados</c:v>
                </c:pt>
                <c:pt idx="6">
                  <c:v>Preparaciones y conservas de carne, despojos o sangre, de la especie bovina.</c:v>
                </c:pt>
                <c:pt idx="7">
                  <c:v>Vigas para encofrados, de aleaciones, de aluminio.</c:v>
                </c:pt>
                <c:pt idx="8">
                  <c:v>Atunes de aleta amarilla, frescos o refrigerados, excepto   los hígados, huevas y lechas.</c:v>
                </c:pt>
                <c:pt idx="9">
                  <c:v>Las demás disoluciones de pinturas</c:v>
                </c:pt>
                <c:pt idx="10">
                  <c:v>Café tostado, sin descafeinar</c:v>
                </c:pt>
              </c:strCache>
            </c:strRef>
          </c:cat>
          <c:val>
            <c:numRef>
              <c:f>'país-producto'!$F$388:$F$398</c:f>
              <c:numCache>
                <c:formatCode>0.00</c:formatCode>
                <c:ptCount val="11"/>
                <c:pt idx="0">
                  <c:v>9.0388189922235573E-2</c:v>
                </c:pt>
                <c:pt idx="1">
                  <c:v>0.48634762729885223</c:v>
                </c:pt>
                <c:pt idx="2">
                  <c:v>1.2892848304875031</c:v>
                </c:pt>
                <c:pt idx="3">
                  <c:v>1.5799568859324957</c:v>
                </c:pt>
                <c:pt idx="4">
                  <c:v>1.9165979622787463</c:v>
                </c:pt>
                <c:pt idx="5">
                  <c:v>2.3567792558427314</c:v>
                </c:pt>
                <c:pt idx="6">
                  <c:v>2.3838369781312125</c:v>
                </c:pt>
                <c:pt idx="7">
                  <c:v>2.8467736490288313</c:v>
                </c:pt>
                <c:pt idx="8">
                  <c:v>3.2866995073891627</c:v>
                </c:pt>
                <c:pt idx="9">
                  <c:v>4.5514557838671443</c:v>
                </c:pt>
                <c:pt idx="10">
                  <c:v>4.9726306751100138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5-4B67-84AF-4FBF13A12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productos exportados a Tailandia según participación porcentual entre Enero-Noviembre 2019</a:t>
            </a:r>
            <a:endParaRPr lang="es-PA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5136576013104744"/>
          <c:y val="7.64525993883792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50"/>
      <c:rotY val="280"/>
      <c:depthPercent val="10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914614396604681"/>
          <c:y val="0.29751980543716439"/>
          <c:w val="0.81893496111151243"/>
          <c:h val="0.646474150593561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334-4D7E-856E-0AC47FB38C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334-4D7E-856E-0AC47FB38C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334-4D7E-856E-0AC47FB38C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334-4D7E-856E-0AC47FB38C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334-4D7E-856E-0AC47FB38C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334-4D7E-856E-0AC47FB38C0F}"/>
              </c:ext>
            </c:extLst>
          </c:dPt>
          <c:dLbls>
            <c:dLbl>
              <c:idx val="0"/>
              <c:layout>
                <c:manualLayout>
                  <c:x val="1.4106215446473445E-3"/>
                  <c:y val="-0.15133039562715211"/>
                </c:manualLayout>
              </c:layout>
              <c:tx>
                <c:rich>
                  <a:bodyPr/>
                  <a:lstStyle/>
                  <a:p>
                    <a:fld id="{C92C1588-604B-4276-9E64-10A4FD7EFFF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E8FA3F1B-BC24-41EA-AA1A-467F36D0C9B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334-4D7E-856E-0AC47FB38C0F}"/>
                </c:ext>
              </c:extLst>
            </c:dLbl>
            <c:dLbl>
              <c:idx val="1"/>
              <c:layout>
                <c:manualLayout>
                  <c:x val="-0.13069228048621581"/>
                  <c:y val="0.17573833947362083"/>
                </c:manualLayout>
              </c:layout>
              <c:tx>
                <c:rich>
                  <a:bodyPr/>
                  <a:lstStyle/>
                  <a:p>
                    <a:fld id="{A7F2E254-FFBA-4406-A818-B2A1A58AEEB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CE29A1F-7DD4-4F8E-896C-45B294E93F55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334-4D7E-856E-0AC47FB38C0F}"/>
                </c:ext>
              </c:extLst>
            </c:dLbl>
            <c:dLbl>
              <c:idx val="2"/>
              <c:layout>
                <c:manualLayout>
                  <c:x val="-0.13173451722789969"/>
                  <c:y val="0.12769390064774"/>
                </c:manualLayout>
              </c:layout>
              <c:tx>
                <c:rich>
                  <a:bodyPr/>
                  <a:lstStyle/>
                  <a:p>
                    <a:fld id="{5F2051B3-F412-4139-AC8D-FD0440306C1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C22821B6-9EE5-496E-BF5A-553A16B8DEA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334-4D7E-856E-0AC47FB38C0F}"/>
                </c:ext>
              </c:extLst>
            </c:dLbl>
            <c:dLbl>
              <c:idx val="3"/>
              <c:layout>
                <c:manualLayout>
                  <c:x val="-0.124519089369148"/>
                  <c:y val="-1.1699655662308196E-2"/>
                </c:manualLayout>
              </c:layout>
              <c:tx>
                <c:rich>
                  <a:bodyPr/>
                  <a:lstStyle/>
                  <a:p>
                    <a:fld id="{D776906E-3A45-4840-8E58-F72821AC858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89FC05B8-0168-41AC-8D36-FC666920352A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334-4D7E-856E-0AC47FB38C0F}"/>
                </c:ext>
              </c:extLst>
            </c:dLbl>
            <c:dLbl>
              <c:idx val="4"/>
              <c:layout>
                <c:manualLayout>
                  <c:x val="-0.16217456860445637"/>
                  <c:y val="-0.17788744010209734"/>
                </c:manualLayout>
              </c:layout>
              <c:tx>
                <c:rich>
                  <a:bodyPr/>
                  <a:lstStyle/>
                  <a:p>
                    <a:fld id="{9F9A08EF-4DBF-4021-8850-5503A80CDAD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504B3437-D898-4428-87B6-1CE95FDAF434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334-4D7E-856E-0AC47FB38C0F}"/>
                </c:ext>
              </c:extLst>
            </c:dLbl>
            <c:dLbl>
              <c:idx val="5"/>
              <c:layout>
                <c:manualLayout>
                  <c:x val="-1.5392490832262988E-2"/>
                  <c:y val="-0.2955889258108792"/>
                </c:manualLayout>
              </c:layout>
              <c:tx>
                <c:rich>
                  <a:bodyPr/>
                  <a:lstStyle/>
                  <a:p>
                    <a:fld id="{C1C68E2F-F43C-4B34-BFE9-D058A123630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9349FAB7-A79A-4667-A489-1FC709C1FE21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334-4D7E-856E-0AC47FB38C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'país-producto'!$B$433:$B$438</c:f>
              <c:strCache>
                <c:ptCount val="6"/>
                <c:pt idx="0">
                  <c:v>Desperdicios y desechos, de fundición, de hierro o acero.</c:v>
                </c:pt>
                <c:pt idx="1">
                  <c:v>Los demás desperdicios y desechos de fundición, hierro o acero.</c:v>
                </c:pt>
                <c:pt idx="2">
                  <c:v>Desperdicios y desechos, de acero aleados, excepto inoxidable.</c:v>
                </c:pt>
                <c:pt idx="3">
                  <c:v>Albacoras o atunes blancos, congelados, excepto filetes, hígados, huevas y lechas.</c:v>
                </c:pt>
                <c:pt idx="4">
                  <c:v>Desperdicios y desechos, de aluminio.</c:v>
                </c:pt>
                <c:pt idx="5">
                  <c:v>3 productos restantes</c:v>
                </c:pt>
              </c:strCache>
            </c:strRef>
          </c:cat>
          <c:val>
            <c:numRef>
              <c:f>'país-producto'!$C$433:$C$438</c:f>
              <c:numCache>
                <c:formatCode>0.0%</c:formatCode>
                <c:ptCount val="6"/>
                <c:pt idx="0">
                  <c:v>0.90888317256006201</c:v>
                </c:pt>
                <c:pt idx="1">
                  <c:v>6.4923401640497827E-2</c:v>
                </c:pt>
                <c:pt idx="2">
                  <c:v>1.3137727173199037E-2</c:v>
                </c:pt>
                <c:pt idx="3">
                  <c:v>5.6721789801482871E-3</c:v>
                </c:pt>
                <c:pt idx="4">
                  <c:v>2.8512596536158178E-3</c:v>
                </c:pt>
                <c:pt idx="5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34-4D7E-856E-0AC47FB38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productos exportados a Países Bajos entre Enero-Noviembre 2019</a:t>
            </a:r>
            <a:endParaRPr lang="es-PA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718144750254843"/>
          <c:y val="7.64525993883792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50"/>
      <c:rotY val="280"/>
      <c:depthPercent val="10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91461789753345"/>
          <c:y val="0.28605191552890752"/>
          <c:w val="0.81893496111151243"/>
          <c:h val="0.646474150593561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8CF-4792-8BF9-ECB8EE18D2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8CF-4792-8BF9-ECB8EE18D2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8CF-4792-8BF9-ECB8EE18D2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8CF-4792-8BF9-ECB8EE18D2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8CF-4792-8BF9-ECB8EE18D2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8CF-4792-8BF9-ECB8EE18D20F}"/>
              </c:ext>
            </c:extLst>
          </c:dPt>
          <c:dLbls>
            <c:dLbl>
              <c:idx val="1"/>
              <c:layout>
                <c:manualLayout>
                  <c:x val="-0.12360008190465553"/>
                  <c:y val="0.1693497315129186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CF-4792-8BF9-ECB8EE18D20F}"/>
                </c:ext>
              </c:extLst>
            </c:dLbl>
            <c:dLbl>
              <c:idx val="2"/>
              <c:layout>
                <c:manualLayout>
                  <c:x val="-0.14598667187878112"/>
                  <c:y val="0.1582749404030918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CF-4792-8BF9-ECB8EE18D20F}"/>
                </c:ext>
              </c:extLst>
            </c:dLbl>
            <c:dLbl>
              <c:idx val="3"/>
              <c:layout>
                <c:manualLayout>
                  <c:x val="-0.16154986073988459"/>
                  <c:y val="7.413494184786534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CF-4792-8BF9-ECB8EE18D20F}"/>
                </c:ext>
              </c:extLst>
            </c:dLbl>
            <c:dLbl>
              <c:idx val="4"/>
              <c:layout>
                <c:manualLayout>
                  <c:x val="-0.15833324025986115"/>
                  <c:y val="-0.1511290303161646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CF-4792-8BF9-ECB8EE18D20F}"/>
                </c:ext>
              </c:extLst>
            </c:dLbl>
            <c:dLbl>
              <c:idx val="5"/>
              <c:layout>
                <c:manualLayout>
                  <c:x val="-0.12177546955566725"/>
                  <c:y val="-0.1847326566977292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CF-4792-8BF9-ECB8EE18D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'país-producto'!$B$68:$B$73</c:f>
              <c:strCache>
                <c:ptCount val="6"/>
                <c:pt idx="0">
                  <c:v>Bananas frescas</c:v>
                </c:pt>
                <c:pt idx="1">
                  <c:v>Sandías Frescas</c:v>
                </c:pt>
                <c:pt idx="2">
                  <c:v>Ron</c:v>
                </c:pt>
                <c:pt idx="3">
                  <c:v>Aceites vegetales hidrogenados usados en la industria alimenticia.</c:v>
                </c:pt>
                <c:pt idx="4">
                  <c:v>Piñas frescas o secas</c:v>
                </c:pt>
                <c:pt idx="5">
                  <c:v>13 productos restantes</c:v>
                </c:pt>
              </c:strCache>
            </c:strRef>
          </c:cat>
          <c:val>
            <c:numRef>
              <c:f>'país-producto'!$C$68:$C$73</c:f>
              <c:numCache>
                <c:formatCode>0.0%</c:formatCode>
                <c:ptCount val="6"/>
                <c:pt idx="0">
                  <c:v>0.88406197252160934</c:v>
                </c:pt>
                <c:pt idx="1">
                  <c:v>5.5805046557662212E-2</c:v>
                </c:pt>
                <c:pt idx="2">
                  <c:v>1.0362749870612973E-2</c:v>
                </c:pt>
                <c:pt idx="3">
                  <c:v>1.0247588662996941E-2</c:v>
                </c:pt>
                <c:pt idx="4">
                  <c:v>9.5232712943958825E-3</c:v>
                </c:pt>
                <c:pt idx="5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CF-4792-8BF9-ECB8EE18D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 de principales productos exportados a Tailandia. Enero-Noviembre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50245563911742952"/>
          <c:y val="0.2170673076923077"/>
          <c:w val="0.4635420962030618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'país-producto'!$E$434:$E$441</c:f>
              <c:strCache>
                <c:ptCount val="8"/>
                <c:pt idx="0">
                  <c:v>Desperdicios y desechos, de acero aleados, excepto inoxidable.</c:v>
                </c:pt>
                <c:pt idx="1">
                  <c:v>Los demás desperdicios y desechos de fundición, hierro o acero.</c:v>
                </c:pt>
                <c:pt idx="2">
                  <c:v>Desperdicios y desechos de hierro o de acero, estañados.</c:v>
                </c:pt>
                <c:pt idx="3">
                  <c:v>Desperdicios y desechos, de fundición, de hierro o acero.</c:v>
                </c:pt>
                <c:pt idx="4">
                  <c:v>Desperdicios y desechos, de aluminio.</c:v>
                </c:pt>
                <c:pt idx="5">
                  <c:v>Albacoras o atunes blancos, congelados, excepto filetes, hígados, huevas y lechas.</c:v>
                </c:pt>
                <c:pt idx="6">
                  <c:v>Atunes   de  aleta  amarilla, congelados,  excepto filetes los hígados, huevas y lechas</c:v>
                </c:pt>
                <c:pt idx="7">
                  <c:v>Café tostado, descafeinado.</c:v>
                </c:pt>
              </c:strCache>
            </c:strRef>
          </c:cat>
          <c:val>
            <c:numRef>
              <c:f>'país-producto'!$F$434:$F$441</c:f>
              <c:numCache>
                <c:formatCode>0.00</c:formatCode>
                <c:ptCount val="8"/>
                <c:pt idx="0">
                  <c:v>6.8068181818181819E-2</c:v>
                </c:pt>
                <c:pt idx="1">
                  <c:v>0.15879753958793569</c:v>
                </c:pt>
                <c:pt idx="2">
                  <c:v>0.16245700245700245</c:v>
                </c:pt>
                <c:pt idx="3">
                  <c:v>0.17101472445541069</c:v>
                </c:pt>
                <c:pt idx="4">
                  <c:v>0.5</c:v>
                </c:pt>
                <c:pt idx="5">
                  <c:v>1.1865145513771429</c:v>
                </c:pt>
                <c:pt idx="6">
                  <c:v>2.3100740608548227</c:v>
                </c:pt>
                <c:pt idx="7">
                  <c:v>70.064864864864859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7-4C92-BA31-783C967B0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productos exportados a España según participación porcentual entre Enero-Noviembre 2019</a:t>
            </a:r>
            <a:endParaRPr lang="es-PA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2787883434993713"/>
          <c:y val="1.7283871287639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50"/>
      <c:rotY val="350"/>
      <c:depthPercent val="10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293582670965344E-2"/>
          <c:y val="0.18718118149924257"/>
          <c:w val="0.95082290210145848"/>
          <c:h val="0.752498181071199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FD5-4951-9B9A-AD880E5617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FD5-4951-9B9A-AD880E5617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FD5-4951-9B9A-AD880E5617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FD5-4951-9B9A-AD880E561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FD5-4951-9B9A-AD880E561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FD5-4951-9B9A-AD880E5617D5}"/>
              </c:ext>
            </c:extLst>
          </c:dPt>
          <c:dLbls>
            <c:dLbl>
              <c:idx val="0"/>
              <c:layout>
                <c:manualLayout>
                  <c:x val="6.5240408778689904E-2"/>
                  <c:y val="-9.8930867586505822E-3"/>
                </c:manualLayout>
              </c:layout>
              <c:tx>
                <c:rich>
                  <a:bodyPr/>
                  <a:lstStyle/>
                  <a:p>
                    <a:fld id="{C92C1588-604B-4276-9E64-10A4FD7EFFF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E8FA3F1B-BC24-41EA-AA1A-467F36D0C9B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FD5-4951-9B9A-AD880E5617D5}"/>
                </c:ext>
              </c:extLst>
            </c:dLbl>
            <c:dLbl>
              <c:idx val="1"/>
              <c:layout>
                <c:manualLayout>
                  <c:x val="0.13464052882650437"/>
                  <c:y val="-2.0553389481481332E-2"/>
                </c:manualLayout>
              </c:layout>
              <c:tx>
                <c:rich>
                  <a:bodyPr/>
                  <a:lstStyle/>
                  <a:p>
                    <a:fld id="{A7F2E254-FFBA-4406-A818-B2A1A58AEEB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CE29A1F-7DD4-4F8E-896C-45B294E93F55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FD5-4951-9B9A-AD880E5617D5}"/>
                </c:ext>
              </c:extLst>
            </c:dLbl>
            <c:dLbl>
              <c:idx val="2"/>
              <c:layout>
                <c:manualLayout>
                  <c:x val="-7.3343992297549274E-2"/>
                  <c:y val="-1.2149887828507766E-2"/>
                </c:manualLayout>
              </c:layout>
              <c:tx>
                <c:rich>
                  <a:bodyPr/>
                  <a:lstStyle/>
                  <a:p>
                    <a:fld id="{5F2051B3-F412-4139-AC8D-FD0440306C1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C22821B6-9EE5-496E-BF5A-553A16B8DEA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FD5-4951-9B9A-AD880E5617D5}"/>
                </c:ext>
              </c:extLst>
            </c:dLbl>
            <c:dLbl>
              <c:idx val="3"/>
              <c:layout>
                <c:manualLayout>
                  <c:x val="-4.4025486485359963E-2"/>
                  <c:y val="2.0207565327118787E-2"/>
                </c:manualLayout>
              </c:layout>
              <c:tx>
                <c:rich>
                  <a:bodyPr/>
                  <a:lstStyle/>
                  <a:p>
                    <a:fld id="{D776906E-3A45-4840-8E58-F72821AC858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89FC05B8-0168-41AC-8D36-FC666920352A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FD5-4951-9B9A-AD880E5617D5}"/>
                </c:ext>
              </c:extLst>
            </c:dLbl>
            <c:dLbl>
              <c:idx val="4"/>
              <c:layout>
                <c:manualLayout>
                  <c:x val="-5.9597115052085876E-2"/>
                  <c:y val="-4.0600565259320105E-2"/>
                </c:manualLayout>
              </c:layout>
              <c:tx>
                <c:rich>
                  <a:bodyPr/>
                  <a:lstStyle/>
                  <a:p>
                    <a:fld id="{9F9A08EF-4DBF-4021-8850-5503A80CDAD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504B3437-D898-4428-87B6-1CE95FDAF434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FD5-4951-9B9A-AD880E5617D5}"/>
                </c:ext>
              </c:extLst>
            </c:dLbl>
            <c:dLbl>
              <c:idx val="5"/>
              <c:layout>
                <c:manualLayout>
                  <c:x val="-9.8500010882784442E-2"/>
                  <c:y val="7.7320917731798318E-3"/>
                </c:manualLayout>
              </c:layout>
              <c:tx>
                <c:rich>
                  <a:bodyPr/>
                  <a:lstStyle/>
                  <a:p>
                    <a:fld id="{C1C68E2F-F43C-4B34-BFE9-D058A123630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9349FAB7-A79A-4667-A489-1FC709C1FE21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FD5-4951-9B9A-AD880E5617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'país-producto'!$B$528:$B$533</c:f>
              <c:strCache>
                <c:ptCount val="6"/>
                <c:pt idx="0">
                  <c:v>Camarones, cultivados, sin ahumar, congelados.</c:v>
                </c:pt>
                <c:pt idx="1">
                  <c:v>Desperdicios y desechos, de cobre.</c:v>
                </c:pt>
                <c:pt idx="2">
                  <c:v>Calabazas y calabacines frescas o refrigeradas.</c:v>
                </c:pt>
                <c:pt idx="3">
                  <c:v>Harina de pescado.</c:v>
                </c:pt>
                <c:pt idx="4">
                  <c:v>Camarones y langostinos congelados, excepto ahumados.</c:v>
                </c:pt>
                <c:pt idx="5">
                  <c:v>18 productos restantes</c:v>
                </c:pt>
              </c:strCache>
            </c:strRef>
          </c:cat>
          <c:val>
            <c:numRef>
              <c:f>'país-producto'!$C$528:$C$533</c:f>
              <c:numCache>
                <c:formatCode>0.0%</c:formatCode>
                <c:ptCount val="6"/>
                <c:pt idx="0">
                  <c:v>0.41668241588289306</c:v>
                </c:pt>
                <c:pt idx="1">
                  <c:v>0.14217169058089399</c:v>
                </c:pt>
                <c:pt idx="2">
                  <c:v>0.11844479605308063</c:v>
                </c:pt>
                <c:pt idx="3">
                  <c:v>9.9773571431756386E-2</c:v>
                </c:pt>
                <c:pt idx="4">
                  <c:v>7.0479600506124354E-2</c:v>
                </c:pt>
                <c:pt idx="5">
                  <c:v>0.152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D5-4951-9B9A-AD880E561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 de principales productos exportados a España. Enero - Noviembre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50245563911742952"/>
          <c:y val="0.2170673076923077"/>
          <c:w val="0.4635420962030618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'país-producto'!$E$527:$E$536</c:f>
              <c:strCache>
                <c:ptCount val="10"/>
                <c:pt idx="0">
                  <c:v>Sandías frescas.</c:v>
                </c:pt>
                <c:pt idx="1">
                  <c:v>Calabazas (zapallos), y calabacines (Cucurbita spp.), frescas o refrigeradas.</c:v>
                </c:pt>
                <c:pt idx="2">
                  <c:v>Melones frescos.</c:v>
                </c:pt>
                <c:pt idx="3">
                  <c:v>Piñas (ananás), frescas o secas.</c:v>
                </c:pt>
                <c:pt idx="4">
                  <c:v>Harina de pescado.</c:v>
                </c:pt>
                <c:pt idx="5">
                  <c:v>Miel de caña.</c:v>
                </c:pt>
                <c:pt idx="6">
                  <c:v>Desperdicios y desechos, de cobre.</c:v>
                </c:pt>
                <c:pt idx="7">
                  <c:v>Camarones y langostinos, de agua fría congelados, excepto ahumados.</c:v>
                </c:pt>
                <c:pt idx="8">
                  <c:v>Ron</c:v>
                </c:pt>
                <c:pt idx="9">
                  <c:v>Camarones, cultivados, sin ahumar, congelados.</c:v>
                </c:pt>
              </c:strCache>
            </c:strRef>
          </c:cat>
          <c:val>
            <c:numRef>
              <c:f>'país-producto'!$F$527:$F$536</c:f>
              <c:numCache>
                <c:formatCode>0.00</c:formatCode>
                <c:ptCount val="10"/>
                <c:pt idx="0">
                  <c:v>0.31716822793267674</c:v>
                </c:pt>
                <c:pt idx="1">
                  <c:v>0.37998126086949346</c:v>
                </c:pt>
                <c:pt idx="2">
                  <c:v>0.44540019286403087</c:v>
                </c:pt>
                <c:pt idx="3">
                  <c:v>0.52777635301839054</c:v>
                </c:pt>
                <c:pt idx="4">
                  <c:v>1.1909467758444217</c:v>
                </c:pt>
                <c:pt idx="5">
                  <c:v>1.75</c:v>
                </c:pt>
                <c:pt idx="6">
                  <c:v>1.884090909090909</c:v>
                </c:pt>
                <c:pt idx="7">
                  <c:v>4.5448161459773289</c:v>
                </c:pt>
                <c:pt idx="8">
                  <c:v>4.7596618357487923</c:v>
                </c:pt>
                <c:pt idx="9">
                  <c:v>5.7257124543117239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4-41FC-86A9-FD1E9B0C0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productos exportados a Alemania según participación porcentual entre Enero-Noviembre 2019</a:t>
            </a:r>
            <a:endParaRPr lang="es-PA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801239917619207"/>
          <c:y val="1.3063208626755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50"/>
      <c:rotY val="359"/>
      <c:depthPercent val="10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914614396604681"/>
          <c:y val="0.29751980543716439"/>
          <c:w val="0.81893496111151243"/>
          <c:h val="0.646474150593561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AF1-4139-8D8A-9B09BFC559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F1-4139-8D8A-9B09BFC559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AF1-4139-8D8A-9B09BFC559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AF1-4139-8D8A-9B09BFC559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AF1-4139-8D8A-9B09BFC559C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AF1-4139-8D8A-9B09BFC559C7}"/>
              </c:ext>
            </c:extLst>
          </c:dPt>
          <c:dLbls>
            <c:dLbl>
              <c:idx val="0"/>
              <c:layout>
                <c:manualLayout>
                  <c:x val="-4.0871017812808448E-3"/>
                  <c:y val="-7.0062635912892038E-2"/>
                </c:manualLayout>
              </c:layout>
              <c:tx>
                <c:rich>
                  <a:bodyPr/>
                  <a:lstStyle/>
                  <a:p>
                    <a:fld id="{C92C1588-604B-4276-9E64-10A4FD7EFFF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E8FA3F1B-BC24-41EA-AA1A-467F36D0C9B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AF1-4139-8D8A-9B09BFC559C7}"/>
                </c:ext>
              </c:extLst>
            </c:dLbl>
            <c:dLbl>
              <c:idx val="1"/>
              <c:layout>
                <c:manualLayout>
                  <c:x val="-4.0557029770377354E-2"/>
                  <c:y val="-9.9326135974800434E-17"/>
                </c:manualLayout>
              </c:layout>
              <c:tx>
                <c:rich>
                  <a:bodyPr/>
                  <a:lstStyle/>
                  <a:p>
                    <a:fld id="{A7F2E254-FFBA-4406-A818-B2A1A58AEEB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CE29A1F-7DD4-4F8E-896C-45B294E93F55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AF1-4139-8D8A-9B09BFC559C7}"/>
                </c:ext>
              </c:extLst>
            </c:dLbl>
            <c:dLbl>
              <c:idx val="2"/>
              <c:layout>
                <c:manualLayout>
                  <c:x val="-0.11838111497955595"/>
                  <c:y val="4.9135010094481693E-2"/>
                </c:manualLayout>
              </c:layout>
              <c:tx>
                <c:rich>
                  <a:bodyPr/>
                  <a:lstStyle/>
                  <a:p>
                    <a:fld id="{5F2051B3-F412-4139-AC8D-FD0440306C1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C22821B6-9EE5-496E-BF5A-553A16B8DEA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AF1-4139-8D8A-9B09BFC559C7}"/>
                </c:ext>
              </c:extLst>
            </c:dLbl>
            <c:dLbl>
              <c:idx val="3"/>
              <c:layout>
                <c:manualLayout>
                  <c:x val="-7.277477896634979E-2"/>
                  <c:y val="-6.2817218956936535E-3"/>
                </c:manualLayout>
              </c:layout>
              <c:tx>
                <c:rich>
                  <a:bodyPr/>
                  <a:lstStyle/>
                  <a:p>
                    <a:fld id="{D776906E-3A45-4840-8E58-F72821AC858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89FC05B8-0168-41AC-8D36-FC666920352A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AF1-4139-8D8A-9B09BFC559C7}"/>
                </c:ext>
              </c:extLst>
            </c:dLbl>
            <c:dLbl>
              <c:idx val="4"/>
              <c:layout>
                <c:manualLayout>
                  <c:x val="-9.0255987656024717E-2"/>
                  <c:y val="-6.9530449287093885E-2"/>
                </c:manualLayout>
              </c:layout>
              <c:tx>
                <c:rich>
                  <a:bodyPr/>
                  <a:lstStyle/>
                  <a:p>
                    <a:fld id="{9F9A08EF-4DBF-4021-8850-5503A80CDAD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504B3437-D898-4428-87B6-1CE95FDAF434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AF1-4139-8D8A-9B09BFC559C7}"/>
                </c:ext>
              </c:extLst>
            </c:dLbl>
            <c:dLbl>
              <c:idx val="5"/>
              <c:layout>
                <c:manualLayout>
                  <c:x val="-0.11053522541029392"/>
                  <c:y val="-8.664894133255692E-2"/>
                </c:manualLayout>
              </c:layout>
              <c:tx>
                <c:rich>
                  <a:bodyPr/>
                  <a:lstStyle/>
                  <a:p>
                    <a:fld id="{C1C68E2F-F43C-4B34-BFE9-D058A123630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9349FAB7-A79A-4667-A489-1FC709C1FE21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9AF1-4139-8D8A-9B09BFC55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'país-producto'!$B$481:$B$486</c:f>
              <c:strCache>
                <c:ptCount val="6"/>
                <c:pt idx="0">
                  <c:v>Harina de pescado</c:v>
                </c:pt>
                <c:pt idx="1">
                  <c:v>Aceite de palma y sus fracciones, en bruto</c:v>
                </c:pt>
                <c:pt idx="2">
                  <c:v>Café tostado, descafeinado</c:v>
                </c:pt>
                <c:pt idx="3">
                  <c:v>Piñas (ananás), frescas o secas</c:v>
                </c:pt>
                <c:pt idx="4">
                  <c:v>Cacao en grano, entero o partido, crudo o tostado</c:v>
                </c:pt>
                <c:pt idx="5">
                  <c:v>11 productos restantes</c:v>
                </c:pt>
              </c:strCache>
            </c:strRef>
          </c:cat>
          <c:val>
            <c:numRef>
              <c:f>'país-producto'!$C$481:$C$486</c:f>
              <c:numCache>
                <c:formatCode>0.0%</c:formatCode>
                <c:ptCount val="6"/>
                <c:pt idx="0">
                  <c:v>0.48058070226952365</c:v>
                </c:pt>
                <c:pt idx="1">
                  <c:v>0.15414277150805708</c:v>
                </c:pt>
                <c:pt idx="2">
                  <c:v>8.1834436911990938E-2</c:v>
                </c:pt>
                <c:pt idx="3">
                  <c:v>7.419143519950297E-2</c:v>
                </c:pt>
                <c:pt idx="4">
                  <c:v>6.6238862754088093E-2</c:v>
                </c:pt>
                <c:pt idx="5">
                  <c:v>0.14299999999999999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F1-4139-8D8A-9B09BFC55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 de principales productos exportados a Alemania. Enero-Noviembre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50245563911742952"/>
          <c:y val="0.2170673076923077"/>
          <c:w val="0.4635420962030618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'país-producto'!$E$483:$E$492</c:f>
              <c:strCache>
                <c:ptCount val="10"/>
                <c:pt idx="0">
                  <c:v>Piñas (ananás), frescas o secas</c:v>
                </c:pt>
                <c:pt idx="1">
                  <c:v>Aceite de palma y sus fracciones, en bruto</c:v>
                </c:pt>
                <c:pt idx="2">
                  <c:v>Harina de pescado</c:v>
                </c:pt>
                <c:pt idx="3">
                  <c:v>Ron</c:v>
                </c:pt>
                <c:pt idx="4">
                  <c:v>Cacao en grano, entero o partido, crudo o tostado</c:v>
                </c:pt>
                <c:pt idx="5">
                  <c:v>Café oro, sin tostar y sin descafeinar</c:v>
                </c:pt>
                <c:pt idx="6">
                  <c:v>Desperdicios y desechos, de cobre</c:v>
                </c:pt>
                <c:pt idx="7">
                  <c:v>Camarones, cultivados, sin ahumar, congelados</c:v>
                </c:pt>
                <c:pt idx="8">
                  <c:v>Café tostado, sin descafeinar</c:v>
                </c:pt>
                <c:pt idx="9">
                  <c:v>Café tostado, descafeinado</c:v>
                </c:pt>
              </c:strCache>
            </c:strRef>
          </c:cat>
          <c:val>
            <c:numRef>
              <c:f>'país-producto'!$F$483:$F$492</c:f>
              <c:numCache>
                <c:formatCode>General</c:formatCode>
                <c:ptCount val="10"/>
                <c:pt idx="0">
                  <c:v>0.42</c:v>
                </c:pt>
                <c:pt idx="1">
                  <c:v>0.48</c:v>
                </c:pt>
                <c:pt idx="2">
                  <c:v>1.1299999999999999</c:v>
                </c:pt>
                <c:pt idx="3">
                  <c:v>3.78</c:v>
                </c:pt>
                <c:pt idx="4">
                  <c:v>3.84</c:v>
                </c:pt>
                <c:pt idx="5">
                  <c:v>4.26</c:v>
                </c:pt>
                <c:pt idx="6">
                  <c:v>4.46</c:v>
                </c:pt>
                <c:pt idx="7">
                  <c:v>5.09</c:v>
                </c:pt>
                <c:pt idx="8">
                  <c:v>6.57</c:v>
                </c:pt>
                <c:pt idx="9">
                  <c:v>16.850000000000001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8-45B7-9E2C-6B5989CDC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países destino de exportación de harina de pescado Enero-Noviembre 2019</a:t>
            </a:r>
            <a:endParaRPr lang="es-PA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41476C4-DA37-46E0-A013-2164B97D8044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(71.1%)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9E4-4383-8D58-839E352A71E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12A6ED-F279-4448-BC4B-8F55B37A89A0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(15.5%)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9E4-4383-8D58-839E352A71E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93FB06-BCB1-4446-B624-A17E02B2E73A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(4.9%)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9E4-4383-8D58-839E352A71E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634C92-77A3-4485-87F3-C71886816D48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(2.9%)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9E4-4383-8D58-839E352A71E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4AD428-DF6F-42AC-A368-9FC6721E5E83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(1.6%)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9E4-4383-8D58-839E352A71E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B43F8E-2E8C-43E1-A3B3-895884F27CF7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(4.0%)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9E4-4383-8D58-839E352A71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'producto-país'!$B$77:$B$82</c:f>
              <c:strCache>
                <c:ptCount val="6"/>
                <c:pt idx="0">
                  <c:v>CHINA </c:v>
                </c:pt>
                <c:pt idx="1">
                  <c:v>ALEMANIA </c:v>
                </c:pt>
                <c:pt idx="2">
                  <c:v>VIETNAM  </c:v>
                </c:pt>
                <c:pt idx="3">
                  <c:v>ESPAÑA</c:v>
                </c:pt>
                <c:pt idx="4">
                  <c:v>JAPÓN  </c:v>
                </c:pt>
                <c:pt idx="5">
                  <c:v>7 PAISES RESTANTES</c:v>
                </c:pt>
              </c:strCache>
            </c:strRef>
          </c:cat>
          <c:val>
            <c:numRef>
              <c:f>'producto-país'!$C$77:$C$82</c:f>
              <c:numCache>
                <c:formatCode>#,##0.00</c:formatCode>
                <c:ptCount val="6"/>
                <c:pt idx="0">
                  <c:v>28755504</c:v>
                </c:pt>
                <c:pt idx="1">
                  <c:v>6270184</c:v>
                </c:pt>
                <c:pt idx="2">
                  <c:v>1997320</c:v>
                </c:pt>
                <c:pt idx="3">
                  <c:v>1163555</c:v>
                </c:pt>
                <c:pt idx="4">
                  <c:v>663360</c:v>
                </c:pt>
                <c:pt idx="5">
                  <c:v>1609455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4-4383-8D58-839E352A7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486200"/>
        <c:axId val="495487512"/>
      </c:barChart>
      <c:catAx>
        <c:axId val="49548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7512"/>
        <c:crosses val="autoZero"/>
        <c:auto val="1"/>
        <c:lblAlgn val="ctr"/>
        <c:lblOffset val="100"/>
        <c:noMultiLvlLbl val="0"/>
      </c:catAx>
      <c:valAx>
        <c:axId val="495487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62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888888888888888E-2"/>
                <c:y val="0.324907407407407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PA">
                      <a:solidFill>
                        <a:schemeClr val="tx1"/>
                      </a:solidFill>
                    </a:rPr>
                    <a:t>En Millones de US$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países destino de exportación de madera en bruto Enero-Noviembre 2019</a:t>
            </a:r>
            <a:endParaRPr lang="es-PA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41476C4-DA37-46E0-A013-2164B97D8044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(97.9%)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EDD-480D-ACBC-3F19FAE9746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12A6ED-F279-4448-BC4B-8F55B37A89A0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(1.0%)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EDD-480D-ACBC-3F19FAE9746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93FB06-BCB1-4446-B624-A17E02B2E73A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EDD-480D-ACBC-3F19FAE9746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634C92-77A3-4485-87F3-C71886816D48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EDD-480D-ACBC-3F19FAE9746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4AD428-DF6F-42AC-A368-9FC6721E5E83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AEDD-480D-ACBC-3F19FAE9746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B43F8E-2E8C-43E1-A3B3-895884F27CF7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EDD-480D-ACBC-3F19FAE974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'producto-país'!$B$99:$B$104</c:f>
              <c:strCache>
                <c:ptCount val="6"/>
                <c:pt idx="0">
                  <c:v>INDIA</c:v>
                </c:pt>
                <c:pt idx="1">
                  <c:v>VIETNAM </c:v>
                </c:pt>
                <c:pt idx="2">
                  <c:v>CHINA</c:v>
                </c:pt>
                <c:pt idx="3">
                  <c:v>GRECIA</c:v>
                </c:pt>
                <c:pt idx="4">
                  <c:v>ESTADOS UNIDOS</c:v>
                </c:pt>
                <c:pt idx="5">
                  <c:v>4 PAISES RESTANTES</c:v>
                </c:pt>
              </c:strCache>
            </c:strRef>
          </c:cat>
          <c:val>
            <c:numRef>
              <c:f>'producto-país'!$C$99:$C$104</c:f>
              <c:numCache>
                <c:formatCode>#,##0.00</c:formatCode>
                <c:ptCount val="6"/>
                <c:pt idx="0">
                  <c:v>33169214</c:v>
                </c:pt>
                <c:pt idx="1">
                  <c:v>323417</c:v>
                </c:pt>
                <c:pt idx="2">
                  <c:v>229200</c:v>
                </c:pt>
                <c:pt idx="3">
                  <c:v>49410</c:v>
                </c:pt>
                <c:pt idx="4">
                  <c:v>35669</c:v>
                </c:pt>
                <c:pt idx="5">
                  <c:v>56742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DD-480D-ACBC-3F19FAE97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486200"/>
        <c:axId val="495487512"/>
      </c:barChart>
      <c:catAx>
        <c:axId val="49548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7512"/>
        <c:crosses val="autoZero"/>
        <c:auto val="1"/>
        <c:lblAlgn val="ctr"/>
        <c:lblOffset val="100"/>
        <c:noMultiLvlLbl val="0"/>
      </c:catAx>
      <c:valAx>
        <c:axId val="495487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62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888888888888888E-2"/>
                <c:y val="0.324907407407407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PA">
                      <a:solidFill>
                        <a:schemeClr val="tx1"/>
                      </a:solidFill>
                    </a:rPr>
                    <a:t>En Millones de US$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países destino de exportación de Grasas y aceites de pescado Enero-Noviembre 2019</a:t>
            </a:r>
            <a:endParaRPr lang="es-PA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41476C4-DA37-46E0-A013-2164B97D8044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(68.2%)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9CD-4EEF-9076-80519201D8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12A6ED-F279-4448-BC4B-8F55B37A89A0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(21.1%)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9CD-4EEF-9076-80519201D8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93FB06-BCB1-4446-B624-A17E02B2E73A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(9.7%)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9CD-4EEF-9076-80519201D8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634C92-77A3-4485-87F3-C71886816D48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9CD-4EEF-9076-80519201D80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4AD428-DF6F-42AC-A368-9FC6721E5E83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9CD-4EEF-9076-80519201D80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B43F8E-2E8C-43E1-A3B3-895884F27CF7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(0.01%)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9CD-4EEF-9076-80519201D8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'producto-país'!$B$110:$B$114</c:f>
              <c:strCache>
                <c:ptCount val="5"/>
                <c:pt idx="0">
                  <c:v>DINAMARCA </c:v>
                </c:pt>
                <c:pt idx="1">
                  <c:v>BELGICA</c:v>
                </c:pt>
                <c:pt idx="2">
                  <c:v>CHILE</c:v>
                </c:pt>
                <c:pt idx="3">
                  <c:v>COSTA RICA</c:v>
                </c:pt>
                <c:pt idx="4">
                  <c:v>EL SALVADOR </c:v>
                </c:pt>
              </c:strCache>
            </c:strRef>
          </c:cat>
          <c:val>
            <c:numRef>
              <c:f>'producto-país'!$D$110:$D$114</c:f>
              <c:numCache>
                <c:formatCode>#,##0.00</c:formatCode>
                <c:ptCount val="5"/>
                <c:pt idx="0">
                  <c:v>21127670</c:v>
                </c:pt>
                <c:pt idx="1">
                  <c:v>6538400</c:v>
                </c:pt>
                <c:pt idx="2">
                  <c:v>3016230</c:v>
                </c:pt>
                <c:pt idx="3">
                  <c:v>258244</c:v>
                </c:pt>
                <c:pt idx="4">
                  <c:v>25931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CD-4EEF-9076-80519201D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486200"/>
        <c:axId val="495487512"/>
      </c:barChart>
      <c:catAx>
        <c:axId val="49548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7512"/>
        <c:crosses val="autoZero"/>
        <c:auto val="1"/>
        <c:lblAlgn val="ctr"/>
        <c:lblOffset val="100"/>
        <c:noMultiLvlLbl val="0"/>
      </c:catAx>
      <c:valAx>
        <c:axId val="495487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62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888888888888888E-2"/>
                <c:y val="0.324907407407407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PA">
                      <a:solidFill>
                        <a:schemeClr val="tx1"/>
                      </a:solidFill>
                    </a:rPr>
                    <a:t>En Millones de US$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países destino de exportación de desperdicios y desechos de hierro y acero Enero-Noviembre 2019</a:t>
            </a:r>
            <a:endParaRPr lang="es-PA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14208790499548213"/>
          <c:y val="0.2929166666666666"/>
          <c:w val="0.82785745019577472"/>
          <c:h val="0.54882728200641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41476C4-DA37-46E0-A013-2164B97D8044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(41.0%)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E7A7-473D-AA49-C7AFC866C1E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12A6ED-F279-4448-BC4B-8F55B37A89A0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(14.3%)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7A7-473D-AA49-C7AFC866C1E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93FB06-BCB1-4446-B624-A17E02B2E73A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(10.4%)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7A7-473D-AA49-C7AFC866C1E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634C92-77A3-4485-87F3-C71886816D48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(9.0%)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7A7-473D-AA49-C7AFC866C1E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4AD428-DF6F-42AC-A368-9FC6721E5E83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(6.4%)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7A7-473D-AA49-C7AFC866C1E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B43F8E-2E8C-43E1-A3B3-895884F27CF7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(17.7%)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7A7-473D-AA49-C7AFC866C1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'producto-país'!$B$151:$B$156</c:f>
              <c:strCache>
                <c:ptCount val="6"/>
                <c:pt idx="0">
                  <c:v>TAILANDIA</c:v>
                </c:pt>
                <c:pt idx="1">
                  <c:v>ESTADOS UNIDOS </c:v>
                </c:pt>
                <c:pt idx="2">
                  <c:v>INDIA </c:v>
                </c:pt>
                <c:pt idx="3">
                  <c:v>TAIWAN</c:v>
                </c:pt>
                <c:pt idx="4">
                  <c:v>BÉLGICA</c:v>
                </c:pt>
                <c:pt idx="5">
                  <c:v>12 PAISES RESTANTES</c:v>
                </c:pt>
              </c:strCache>
            </c:strRef>
          </c:cat>
          <c:val>
            <c:numRef>
              <c:f>'producto-país'!$C$151:$C$156</c:f>
              <c:numCache>
                <c:formatCode>#,##0.00</c:formatCode>
                <c:ptCount val="6"/>
                <c:pt idx="0">
                  <c:v>12431854</c:v>
                </c:pt>
                <c:pt idx="1">
                  <c:v>3746450</c:v>
                </c:pt>
                <c:pt idx="2">
                  <c:v>2736340</c:v>
                </c:pt>
                <c:pt idx="3">
                  <c:v>2437600</c:v>
                </c:pt>
                <c:pt idx="4">
                  <c:v>1686200</c:v>
                </c:pt>
                <c:pt idx="5">
                  <c:v>4958130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A7-473D-AA49-C7AFC866C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486200"/>
        <c:axId val="495487512"/>
      </c:barChart>
      <c:catAx>
        <c:axId val="49548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7512"/>
        <c:crosses val="autoZero"/>
        <c:auto val="1"/>
        <c:lblAlgn val="ctr"/>
        <c:lblOffset val="100"/>
        <c:noMultiLvlLbl val="0"/>
      </c:catAx>
      <c:valAx>
        <c:axId val="495487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62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888888888888888E-2"/>
                <c:y val="0.324907407407407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PA">
                      <a:solidFill>
                        <a:schemeClr val="tx1"/>
                      </a:solidFill>
                    </a:rPr>
                    <a:t>En Millones de US$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países destino de exportación de Banano Enero-Noviembre 2019</a:t>
            </a:r>
            <a:endParaRPr lang="es-PA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16177369720676807"/>
          <c:y val="0.21513240857503152"/>
          <c:w val="0.80676627133320045"/>
          <c:h val="0.582394508378760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118.1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(92.5%)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B7-46C3-90C5-ADD4ED5D565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5.6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(4.4%)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B7-46C3-90C5-ADD4ED5D565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3.5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(2.8%)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B7-46C3-90C5-ADD4ED5D565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634C92-77A3-4485-87F3-C71886816D48}" type="VALUE">
                      <a:rPr lang="en-US"/>
                      <a:pPr/>
                      <a:t>[VALOR]</a:t>
                    </a:fld>
                    <a:r>
                      <a:rPr lang="en-US"/>
                      <a:t>.28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0B7-46C3-90C5-ADD4ED5D565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4AD428-DF6F-42AC-A368-9FC6721E5E83}" type="VALUE">
                      <a:rPr lang="en-US"/>
                      <a:pPr/>
                      <a:t>[VALOR]</a:t>
                    </a:fld>
                    <a:r>
                      <a:rPr lang="en-US"/>
                      <a:t>.13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0B7-46C3-90C5-ADD4ED5D565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B43F8E-2E8C-43E1-A3B3-895884F27CF7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(4.2%)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0B7-46C3-90C5-ADD4ED5D56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'producto-país'!$C$30:$C$34</c:f>
              <c:strCache>
                <c:ptCount val="5"/>
                <c:pt idx="0">
                  <c:v>PAÍSES BAJOS  </c:v>
                </c:pt>
                <c:pt idx="1">
                  <c:v>REINO UNIDO </c:v>
                </c:pt>
                <c:pt idx="2">
                  <c:v>ESTADOS UNIDOS DE AMÉRICA</c:v>
                </c:pt>
                <c:pt idx="3">
                  <c:v>COSTA RICA  </c:v>
                </c:pt>
                <c:pt idx="4">
                  <c:v>ITALIA </c:v>
                </c:pt>
              </c:strCache>
            </c:strRef>
          </c:cat>
          <c:val>
            <c:numRef>
              <c:f>'producto-país'!$E$30:$E$34</c:f>
              <c:numCache>
                <c:formatCode>#,##0</c:formatCode>
                <c:ptCount val="5"/>
                <c:pt idx="0">
                  <c:v>118121908</c:v>
                </c:pt>
                <c:pt idx="1">
                  <c:v>5650892</c:v>
                </c:pt>
                <c:pt idx="2">
                  <c:v>3548810</c:v>
                </c:pt>
                <c:pt idx="3">
                  <c:v>286767</c:v>
                </c:pt>
                <c:pt idx="4">
                  <c:v>138942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B7-46C3-90C5-ADD4ED5D5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486200"/>
        <c:axId val="495487512"/>
      </c:barChart>
      <c:catAx>
        <c:axId val="49548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7512"/>
        <c:crosses val="autoZero"/>
        <c:auto val="1"/>
        <c:lblAlgn val="ctr"/>
        <c:lblOffset val="100"/>
        <c:noMultiLvlLbl val="0"/>
      </c:catAx>
      <c:valAx>
        <c:axId val="495487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62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888888888888888E-2"/>
                <c:y val="0.324907407407407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PA">
                      <a:solidFill>
                        <a:schemeClr val="tx1"/>
                      </a:solidFill>
                    </a:rPr>
                    <a:t>En Millones de US$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productos exportados a Costa Rica entre Enero-Noviembre 2019</a:t>
            </a:r>
            <a:endParaRPr lang="es-PA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718144750254843"/>
          <c:y val="7.64525993883792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50"/>
      <c:rotY val="140"/>
      <c:depthPercent val="10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91461789753345"/>
          <c:y val="0.28605191552890752"/>
          <c:w val="0.81893496111151243"/>
          <c:h val="0.646474150593561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97D-4480-8FA9-1C01CFE595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97D-4480-8FA9-1C01CFE595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97D-4480-8FA9-1C01CFE595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97D-4480-8FA9-1C01CFE595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97D-4480-8FA9-1C01CFE5953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97D-4480-8FA9-1C01CFE5953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92C1588-604B-4276-9E64-10A4FD7EFFF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E8FA3F1B-BC24-41EA-AA1A-467F36D0C9B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97D-4480-8FA9-1C01CFE59539}"/>
                </c:ext>
              </c:extLst>
            </c:dLbl>
            <c:dLbl>
              <c:idx val="1"/>
              <c:layout>
                <c:manualLayout>
                  <c:x val="-0.12360008190465553"/>
                  <c:y val="0.16934973151291868"/>
                </c:manualLayout>
              </c:layout>
              <c:tx>
                <c:rich>
                  <a:bodyPr/>
                  <a:lstStyle/>
                  <a:p>
                    <a:fld id="{A7F2E254-FFBA-4406-A818-B2A1A58AEEB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CE29A1F-7DD4-4F8E-896C-45B294E93F55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97D-4480-8FA9-1C01CFE59539}"/>
                </c:ext>
              </c:extLst>
            </c:dLbl>
            <c:dLbl>
              <c:idx val="2"/>
              <c:layout>
                <c:manualLayout>
                  <c:x val="-0.10753560060311609"/>
                  <c:y val="0.20414650003611934"/>
                </c:manualLayout>
              </c:layout>
              <c:tx>
                <c:rich>
                  <a:bodyPr/>
                  <a:lstStyle/>
                  <a:p>
                    <a:fld id="{5F2051B3-F412-4139-AC8D-FD0440306C1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C22821B6-9EE5-496E-BF5A-553A16B8DEA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97D-4480-8FA9-1C01CFE59539}"/>
                </c:ext>
              </c:extLst>
            </c:dLbl>
            <c:dLbl>
              <c:idx val="3"/>
              <c:layout>
                <c:manualLayout>
                  <c:x val="-0.15324565812252192"/>
                  <c:y val="0.12591502323677431"/>
                </c:manualLayout>
              </c:layout>
              <c:tx>
                <c:rich>
                  <a:bodyPr/>
                  <a:lstStyle/>
                  <a:p>
                    <a:fld id="{D776906E-3A45-4840-8E58-F72821AC858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89FC05B8-0168-41AC-8D36-FC666920352A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97D-4480-8FA9-1C01CFE59539}"/>
                </c:ext>
              </c:extLst>
            </c:dLbl>
            <c:dLbl>
              <c:idx val="4"/>
              <c:layout>
                <c:manualLayout>
                  <c:x val="-0.20325049794307626"/>
                  <c:y val="-3.2627501264176878E-2"/>
                </c:manualLayout>
              </c:layout>
              <c:tx>
                <c:rich>
                  <a:bodyPr/>
                  <a:lstStyle/>
                  <a:p>
                    <a:fld id="{9F9A08EF-4DBF-4021-8850-5503A80CDAD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504B3437-D898-4428-87B6-1CE95FDAF434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97D-4480-8FA9-1C01CFE59539}"/>
                </c:ext>
              </c:extLst>
            </c:dLbl>
            <c:dLbl>
              <c:idx val="5"/>
              <c:layout>
                <c:manualLayout>
                  <c:x val="5.0801362595632817E-2"/>
                  <c:y val="-3.5650087890389849E-2"/>
                </c:manualLayout>
              </c:layout>
              <c:tx>
                <c:rich>
                  <a:bodyPr/>
                  <a:lstStyle/>
                  <a:p>
                    <a:fld id="{C1C68E2F-F43C-4B34-BFE9-D058A123630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9349FAB7-A79A-4667-A489-1FC709C1FE21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97D-4480-8FA9-1C01CFE595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'país-producto'!$B$117:$B$122</c:f>
              <c:strCache>
                <c:ptCount val="6"/>
                <c:pt idx="0">
                  <c:v>Envases de alimunio para cervezas o bebidas gasificadas.</c:v>
                </c:pt>
                <c:pt idx="1">
                  <c:v>Queso fundido, excepto el rayado o en polvo.</c:v>
                </c:pt>
                <c:pt idx="2">
                  <c:v>Las demás construcciones y sus partes de fundición, hierro o acero</c:v>
                </c:pt>
                <c:pt idx="3">
                  <c:v>Leche y nata (crema) evaporadas, sin adición de azúcar ni otro edulcorante</c:v>
                </c:pt>
                <c:pt idx="4">
                  <c:v>Huevos frescos, fecundados para incubación.</c:v>
                </c:pt>
                <c:pt idx="5">
                  <c:v>Resto de productos</c:v>
                </c:pt>
              </c:strCache>
            </c:strRef>
          </c:cat>
          <c:val>
            <c:numRef>
              <c:f>'país-producto'!$C$117:$C$122</c:f>
              <c:numCache>
                <c:formatCode>0.0%</c:formatCode>
                <c:ptCount val="6"/>
                <c:pt idx="0">
                  <c:v>0.27200000000000002</c:v>
                </c:pt>
                <c:pt idx="1">
                  <c:v>8.1000000000000003E-2</c:v>
                </c:pt>
                <c:pt idx="2">
                  <c:v>6.4000000000000001E-2</c:v>
                </c:pt>
                <c:pt idx="3">
                  <c:v>5.2999999999999999E-2</c:v>
                </c:pt>
                <c:pt idx="4">
                  <c:v>5.1999999999999998E-2</c:v>
                </c:pt>
                <c:pt idx="5">
                  <c:v>0.47799999999999998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97D-4480-8FA9-1C01CFE59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exportaciones de Banano a los países</a:t>
            </a:r>
            <a:r>
              <a:rPr lang="es-PA" baseline="0"/>
              <a:t> destino.</a:t>
            </a:r>
            <a:r>
              <a:rPr lang="es-PA"/>
              <a:t> Ene-Nov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33610034639087044"/>
          <c:y val="0.2170673076923077"/>
          <c:w val="0.62989739918873777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'producto-país'!$F$39:$F$43</c:f>
              <c:strCache>
                <c:ptCount val="5"/>
                <c:pt idx="0">
                  <c:v>COSTA RICA  </c:v>
                </c:pt>
                <c:pt idx="1">
                  <c:v>PAÍSES BAJOS  </c:v>
                </c:pt>
                <c:pt idx="2">
                  <c:v>ESTADOS UNIDOS DE AMÉRICA</c:v>
                </c:pt>
                <c:pt idx="3">
                  <c:v>REINO UNIDO </c:v>
                </c:pt>
                <c:pt idx="4">
                  <c:v>ITALIA </c:v>
                </c:pt>
              </c:strCache>
            </c:strRef>
          </c:cat>
          <c:val>
            <c:numRef>
              <c:f>'producto-país'!$G$39:$G$43</c:f>
              <c:numCache>
                <c:formatCode>0.00</c:formatCode>
                <c:ptCount val="5"/>
                <c:pt idx="0" formatCode="0.000">
                  <c:v>1.1200301146233555E-3</c:v>
                </c:pt>
                <c:pt idx="1">
                  <c:v>0.38942395813473907</c:v>
                </c:pt>
                <c:pt idx="2">
                  <c:v>0.41565777294125655</c:v>
                </c:pt>
                <c:pt idx="3">
                  <c:v>0.5104570724135723</c:v>
                </c:pt>
                <c:pt idx="4">
                  <c:v>0.54554878024838727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B-4723-ADEF-5EA0B6E89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exportaciones de</a:t>
            </a:r>
            <a:r>
              <a:rPr lang="es-PA" baseline="0"/>
              <a:t> Harina de pescado</a:t>
            </a:r>
            <a:r>
              <a:rPr lang="es-PA"/>
              <a:t> a los países</a:t>
            </a:r>
            <a:r>
              <a:rPr lang="es-PA" baseline="0"/>
              <a:t> destino.</a:t>
            </a:r>
            <a:r>
              <a:rPr lang="es-PA"/>
              <a:t> Ene-Nov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33610034639087044"/>
          <c:y val="0.2170673076923077"/>
          <c:w val="0.62989739918873777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'producto-país'!$H$62:$H$73</c:f>
              <c:strCache>
                <c:ptCount val="12"/>
                <c:pt idx="0">
                  <c:v>ESTADOS UNIDOS</c:v>
                </c:pt>
                <c:pt idx="1">
                  <c:v>CHINA </c:v>
                </c:pt>
                <c:pt idx="2">
                  <c:v>VIET-NAM  </c:v>
                </c:pt>
                <c:pt idx="3">
                  <c:v>JAPÓN  </c:v>
                </c:pt>
                <c:pt idx="4">
                  <c:v>CUBA</c:v>
                </c:pt>
                <c:pt idx="5">
                  <c:v>ALEMANIA </c:v>
                </c:pt>
                <c:pt idx="6">
                  <c:v>ESPAÑA </c:v>
                </c:pt>
                <c:pt idx="7">
                  <c:v>EL SALVADOR </c:v>
                </c:pt>
                <c:pt idx="8">
                  <c:v>TAIWAN</c:v>
                </c:pt>
                <c:pt idx="9">
                  <c:v>VENEZUELA</c:v>
                </c:pt>
                <c:pt idx="10">
                  <c:v>CANADÁ</c:v>
                </c:pt>
                <c:pt idx="11">
                  <c:v>GUATEMALA </c:v>
                </c:pt>
              </c:strCache>
            </c:strRef>
          </c:cat>
          <c:val>
            <c:numRef>
              <c:f>'producto-país'!$I$62:$I$73</c:f>
              <c:numCache>
                <c:formatCode>0.00</c:formatCode>
                <c:ptCount val="12"/>
                <c:pt idx="0">
                  <c:v>0.91555555555555557</c:v>
                </c:pt>
                <c:pt idx="1">
                  <c:v>0.99509620478932048</c:v>
                </c:pt>
                <c:pt idx="2">
                  <c:v>1.0669444444444445</c:v>
                </c:pt>
                <c:pt idx="3">
                  <c:v>1.0818886080078285</c:v>
                </c:pt>
                <c:pt idx="4">
                  <c:v>1.1000000000000001</c:v>
                </c:pt>
                <c:pt idx="5">
                  <c:v>1.1317694795818172</c:v>
                </c:pt>
                <c:pt idx="6">
                  <c:v>1.1909467758444217</c:v>
                </c:pt>
                <c:pt idx="7">
                  <c:v>1.2071711057304277</c:v>
                </c:pt>
                <c:pt idx="8">
                  <c:v>1.2450000000000001</c:v>
                </c:pt>
                <c:pt idx="9">
                  <c:v>1.2629999999999999</c:v>
                </c:pt>
                <c:pt idx="10">
                  <c:v>1.3</c:v>
                </c:pt>
                <c:pt idx="11">
                  <c:v>1.5257499999999999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7-4B98-B37E-B48BBFA35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exportaciones de las demás maderas en bruto a los países</a:t>
            </a:r>
            <a:r>
              <a:rPr lang="es-PA" baseline="0"/>
              <a:t> destino.</a:t>
            </a:r>
            <a:r>
              <a:rPr lang="es-PA"/>
              <a:t> Ene-Nov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33610034639087044"/>
          <c:y val="0.2170673076923077"/>
          <c:w val="0.62989739918873777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'producto-país'!$G$87:$G$94</c:f>
              <c:strCache>
                <c:ptCount val="8"/>
                <c:pt idx="0">
                  <c:v>CHINA</c:v>
                </c:pt>
                <c:pt idx="1">
                  <c:v>INDIA</c:v>
                </c:pt>
                <c:pt idx="2">
                  <c:v>COSTA RICA  </c:v>
                </c:pt>
                <c:pt idx="3">
                  <c:v>ARUBA</c:v>
                </c:pt>
                <c:pt idx="4">
                  <c:v>VIETNAM </c:v>
                </c:pt>
                <c:pt idx="5">
                  <c:v>LÍBANO</c:v>
                </c:pt>
                <c:pt idx="6">
                  <c:v>ESTADOS UNIDOS DE AMÉRICA</c:v>
                </c:pt>
                <c:pt idx="7">
                  <c:v>EMIRATOS ARABE UNIDOS</c:v>
                </c:pt>
              </c:strCache>
            </c:strRef>
          </c:cat>
          <c:val>
            <c:numRef>
              <c:f>'producto-país'!$H$87:$H$94</c:f>
              <c:numCache>
                <c:formatCode>0.00</c:formatCode>
                <c:ptCount val="8"/>
                <c:pt idx="0">
                  <c:v>0.10282637954239569</c:v>
                </c:pt>
                <c:pt idx="1">
                  <c:v>0.14686011851418587</c:v>
                </c:pt>
                <c:pt idx="2">
                  <c:v>0.2</c:v>
                </c:pt>
                <c:pt idx="3">
                  <c:v>0.31004856182293611</c:v>
                </c:pt>
                <c:pt idx="4">
                  <c:v>0.34804463862941759</c:v>
                </c:pt>
                <c:pt idx="5">
                  <c:v>0.36973076923076925</c:v>
                </c:pt>
                <c:pt idx="6">
                  <c:v>1.2738928571428572</c:v>
                </c:pt>
                <c:pt idx="7">
                  <c:v>1.3086923076923076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0-4E81-98FD-0501F9077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exportaciones de grasas y aceite de pescado a los países</a:t>
            </a:r>
            <a:r>
              <a:rPr lang="es-PA" baseline="0"/>
              <a:t> destino.</a:t>
            </a:r>
            <a:r>
              <a:rPr lang="es-PA"/>
              <a:t> Ene-Nov.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33610034639087044"/>
          <c:y val="0.2170673076923077"/>
          <c:w val="0.62989739918873777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'producto-país'!$F$117:$F$121</c:f>
              <c:strCache>
                <c:ptCount val="5"/>
                <c:pt idx="0">
                  <c:v>DINAMARCA </c:v>
                </c:pt>
                <c:pt idx="1">
                  <c:v>CHILE</c:v>
                </c:pt>
                <c:pt idx="2">
                  <c:v>BELGICA</c:v>
                </c:pt>
                <c:pt idx="3">
                  <c:v>COSTA RICA</c:v>
                </c:pt>
                <c:pt idx="4">
                  <c:v>EL SALVADOR </c:v>
                </c:pt>
              </c:strCache>
            </c:strRef>
          </c:cat>
          <c:val>
            <c:numRef>
              <c:f>'producto-país'!$G$117:$G$121</c:f>
              <c:numCache>
                <c:formatCode>0.00</c:formatCode>
                <c:ptCount val="5"/>
                <c:pt idx="0">
                  <c:v>1.4079788357376573</c:v>
                </c:pt>
                <c:pt idx="1">
                  <c:v>1.460997820295471</c:v>
                </c:pt>
                <c:pt idx="2">
                  <c:v>1.5024207761649482</c:v>
                </c:pt>
                <c:pt idx="3">
                  <c:v>1.5063105788248665</c:v>
                </c:pt>
                <c:pt idx="4">
                  <c:v>1.7287333333333332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0-4E3F-A22C-7D42C0F73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exportaciones de desperdicios y desechos de hierro o</a:t>
            </a:r>
            <a:r>
              <a:rPr lang="es-PA" baseline="0"/>
              <a:t> acero a los 10 principales</a:t>
            </a:r>
            <a:r>
              <a:rPr lang="es-PA"/>
              <a:t> países</a:t>
            </a:r>
            <a:r>
              <a:rPr lang="es-PA" baseline="0"/>
              <a:t> destino.</a:t>
            </a:r>
            <a:r>
              <a:rPr lang="es-PA"/>
              <a:t> Ene-Nov.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31252659011682943"/>
          <c:y val="0.2365834393651613"/>
          <c:w val="0.62989739918873777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'producto-país'!$H$131:$H$140</c:f>
              <c:strCache>
                <c:ptCount val="10"/>
                <c:pt idx="0">
                  <c:v>ALEMANIA</c:v>
                </c:pt>
                <c:pt idx="1">
                  <c:v>INDIA </c:v>
                </c:pt>
                <c:pt idx="2">
                  <c:v>BANGLADESH</c:v>
                </c:pt>
                <c:pt idx="3">
                  <c:v>SINGAPUR</c:v>
                </c:pt>
                <c:pt idx="4">
                  <c:v>GUATEMALA</c:v>
                </c:pt>
                <c:pt idx="5">
                  <c:v>COREA DEL SUR</c:v>
                </c:pt>
                <c:pt idx="6">
                  <c:v>BRASIL</c:v>
                </c:pt>
                <c:pt idx="7">
                  <c:v>BÉLGICA</c:v>
                </c:pt>
                <c:pt idx="8">
                  <c:v>HONG KONG</c:v>
                </c:pt>
                <c:pt idx="9">
                  <c:v>ESTADOS UNIDOS </c:v>
                </c:pt>
              </c:strCache>
            </c:strRef>
          </c:cat>
          <c:val>
            <c:numRef>
              <c:f>'producto-país'!$I$131:$I$140</c:f>
              <c:numCache>
                <c:formatCode>0.00</c:formatCode>
                <c:ptCount val="10"/>
                <c:pt idx="0">
                  <c:v>0.21</c:v>
                </c:pt>
                <c:pt idx="1">
                  <c:v>0.21086075364105725</c:v>
                </c:pt>
                <c:pt idx="2">
                  <c:v>0.25</c:v>
                </c:pt>
                <c:pt idx="3">
                  <c:v>0.25</c:v>
                </c:pt>
                <c:pt idx="4">
                  <c:v>0.3098182198806741</c:v>
                </c:pt>
                <c:pt idx="5">
                  <c:v>0.40433133732534932</c:v>
                </c:pt>
                <c:pt idx="6">
                  <c:v>0.85</c:v>
                </c:pt>
                <c:pt idx="7">
                  <c:v>1.6997983870967741</c:v>
                </c:pt>
                <c:pt idx="8">
                  <c:v>2.15</c:v>
                </c:pt>
                <c:pt idx="9">
                  <c:v>3.8976394336305282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D4D-9DDF-ECAE440A2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países destino de exportación de azúcar de caña Enero-Noviembre 2019</a:t>
            </a:r>
            <a:endParaRPr lang="es-PA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22.4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(90.4%)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FD-4A41-87FA-4A581721241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2.3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(9.6%)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FD-4A41-87FA-4A581721241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93FB06-BCB1-4446-B624-A17E02B2E73A}" type="VALUE">
                      <a:rPr lang="en-US"/>
                      <a:pPr/>
                      <a:t>[VALOR]</a:t>
                    </a:fld>
                    <a:r>
                      <a:rPr lang="en-US"/>
                      <a:t>.0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(2.6%)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2FD-4A41-87FA-4A581721241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634C92-77A3-4485-87F3-C71886816D48}" type="VALUE">
                      <a:rPr lang="en-US"/>
                      <a:pPr/>
                      <a:t>[VALOR]</a:t>
                    </a:fld>
                    <a:r>
                      <a:rPr lang="en-US"/>
                      <a:t>.26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2FD-4A41-87FA-4A581721241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4AD428-DF6F-42AC-A368-9FC6721E5E83}" type="VALUE">
                      <a:rPr lang="en-US"/>
                      <a:pPr/>
                      <a:t>[VALOR]</a:t>
                    </a:fld>
                    <a:r>
                      <a:rPr lang="en-US"/>
                      <a:t>.13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2FD-4A41-87FA-4A581721241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B43F8E-2E8C-43E1-A3B3-895884F27CF7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(4.2%)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2FD-4A41-87FA-4A58172124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'producto-país'!$B$4:$B$5</c:f>
              <c:strCache>
                <c:ptCount val="2"/>
                <c:pt idx="0">
                  <c:v>ESTADOS UNIDOS DE AMÉRICA </c:v>
                </c:pt>
                <c:pt idx="1">
                  <c:v>PUERTO RICO</c:v>
                </c:pt>
              </c:strCache>
            </c:strRef>
          </c:cat>
          <c:val>
            <c:numRef>
              <c:f>'producto-país'!$D$4:$D$5</c:f>
              <c:numCache>
                <c:formatCode>#,##0.00</c:formatCode>
                <c:ptCount val="2"/>
                <c:pt idx="0">
                  <c:v>22361079</c:v>
                </c:pt>
                <c:pt idx="1">
                  <c:v>2375352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FD-4A41-87FA-4A5817212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486200"/>
        <c:axId val="495487512"/>
      </c:barChart>
      <c:catAx>
        <c:axId val="49548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7512"/>
        <c:crosses val="autoZero"/>
        <c:auto val="1"/>
        <c:lblAlgn val="ctr"/>
        <c:lblOffset val="100"/>
        <c:noMultiLvlLbl val="0"/>
      </c:catAx>
      <c:valAx>
        <c:axId val="495487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62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888888888888888E-2"/>
                <c:y val="0.324907407407407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PA">
                      <a:solidFill>
                        <a:schemeClr val="tx1"/>
                      </a:solidFill>
                    </a:rPr>
                    <a:t>En Millones de US$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exportaciones de</a:t>
            </a:r>
            <a:r>
              <a:rPr lang="es-PA" baseline="0"/>
              <a:t> azúcar de caña</a:t>
            </a:r>
            <a:r>
              <a:rPr lang="es-PA"/>
              <a:t> a los países</a:t>
            </a:r>
            <a:r>
              <a:rPr lang="es-PA" baseline="0"/>
              <a:t> destino.</a:t>
            </a:r>
            <a:r>
              <a:rPr lang="es-PA"/>
              <a:t> Ene-Nov.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33610034639087044"/>
          <c:y val="0.2170673076923077"/>
          <c:w val="0.62989739918873777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'producto-país'!$H$4:$H$5</c:f>
              <c:strCache>
                <c:ptCount val="2"/>
                <c:pt idx="0">
                  <c:v>ESTADOS UNIDOS DE AMÉRICA </c:v>
                </c:pt>
                <c:pt idx="1">
                  <c:v>PUERTO RICO</c:v>
                </c:pt>
              </c:strCache>
            </c:strRef>
          </c:cat>
          <c:val>
            <c:numRef>
              <c:f>'producto-país'!$I$4:$I$5</c:f>
              <c:numCache>
                <c:formatCode>0.00</c:formatCode>
                <c:ptCount val="2"/>
                <c:pt idx="0">
                  <c:v>0.51904907186238758</c:v>
                </c:pt>
                <c:pt idx="1">
                  <c:v>0.84609784072208649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5-41C7-A762-C43EB9063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países destino de exportación de los demás medicamentos (3004.90.99) Enero-Noviembre 2019</a:t>
            </a:r>
            <a:endParaRPr lang="es-PA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14208790499548213"/>
          <c:y val="0.2929166666666666"/>
          <c:w val="0.82785745019577472"/>
          <c:h val="0.54882728200641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41476C4-DA37-46E0-A013-2164B97D8044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(91.6%)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E1C4-4649-AB55-4F26010CAE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12A6ED-F279-4448-BC4B-8F55B37A89A0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(5.6%)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1C4-4649-AB55-4F26010CAE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93FB06-BCB1-4446-B624-A17E02B2E73A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(1.9%)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1C4-4649-AB55-4F26010CAE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634C92-77A3-4485-87F3-C71886816D48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1C4-4649-AB55-4F26010CAEA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4AD428-DF6F-42AC-A368-9FC6721E5E83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1C4-4649-AB55-4F26010CAEA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B43F8E-2E8C-43E1-A3B3-895884F27CF7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1C4-4649-AB55-4F26010CAE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'producto-país'!$B$162:$B$167</c:f>
              <c:strCache>
                <c:ptCount val="6"/>
                <c:pt idx="0">
                  <c:v>ZONA LIBRE DE COLÓN</c:v>
                </c:pt>
                <c:pt idx="1">
                  <c:v>COLOMBIA</c:v>
                </c:pt>
                <c:pt idx="2">
                  <c:v>EL SALVADOR</c:v>
                </c:pt>
                <c:pt idx="3">
                  <c:v>HONDURAS</c:v>
                </c:pt>
                <c:pt idx="4">
                  <c:v>NICARAGUA </c:v>
                </c:pt>
                <c:pt idx="5">
                  <c:v>COSTA RICA</c:v>
                </c:pt>
              </c:strCache>
            </c:strRef>
          </c:cat>
          <c:val>
            <c:numRef>
              <c:f>'producto-país'!$D$162:$D$167</c:f>
              <c:numCache>
                <c:formatCode>#,##0.00</c:formatCode>
                <c:ptCount val="6"/>
                <c:pt idx="0">
                  <c:v>22740612</c:v>
                </c:pt>
                <c:pt idx="1">
                  <c:v>1393044</c:v>
                </c:pt>
                <c:pt idx="2">
                  <c:v>460088</c:v>
                </c:pt>
                <c:pt idx="3">
                  <c:v>135867</c:v>
                </c:pt>
                <c:pt idx="4">
                  <c:v>57830</c:v>
                </c:pt>
                <c:pt idx="5">
                  <c:v>30875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C4-4649-AB55-4F26010CA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486200"/>
        <c:axId val="495487512"/>
      </c:barChart>
      <c:catAx>
        <c:axId val="49548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7512"/>
        <c:crosses val="autoZero"/>
        <c:auto val="1"/>
        <c:lblAlgn val="ctr"/>
        <c:lblOffset val="100"/>
        <c:noMultiLvlLbl val="0"/>
      </c:catAx>
      <c:valAx>
        <c:axId val="495487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62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888888888888888E-2"/>
                <c:y val="0.324907407407407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PA">
                      <a:solidFill>
                        <a:schemeClr val="tx1"/>
                      </a:solidFill>
                    </a:rPr>
                    <a:t>En Millones de US$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exportaciones de los</a:t>
            </a:r>
            <a:r>
              <a:rPr lang="es-PA" baseline="0"/>
              <a:t> demás medicamentos (3004.90.99) a los </a:t>
            </a:r>
            <a:r>
              <a:rPr lang="es-PA"/>
              <a:t>países</a:t>
            </a:r>
            <a:r>
              <a:rPr lang="es-PA" baseline="0"/>
              <a:t> destino.</a:t>
            </a:r>
            <a:r>
              <a:rPr lang="es-PA"/>
              <a:t> Ene-Nov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31252659011682943"/>
          <c:y val="0.2365834393651613"/>
          <c:w val="0.62989739918873777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'producto-país'!$F$170:$F$175</c:f>
              <c:strCache>
                <c:ptCount val="6"/>
                <c:pt idx="0">
                  <c:v>COSTA RICA  </c:v>
                </c:pt>
                <c:pt idx="1">
                  <c:v>NICARAGUA</c:v>
                </c:pt>
                <c:pt idx="2">
                  <c:v>COLOMBIA</c:v>
                </c:pt>
                <c:pt idx="3">
                  <c:v>ZONA LIBRE DE COLÓN</c:v>
                </c:pt>
                <c:pt idx="4">
                  <c:v>EL SALVADOR</c:v>
                </c:pt>
                <c:pt idx="5">
                  <c:v>HONDURAS</c:v>
                </c:pt>
              </c:strCache>
            </c:strRef>
          </c:cat>
          <c:val>
            <c:numRef>
              <c:f>'producto-país'!$G$170:$G$175</c:f>
              <c:numCache>
                <c:formatCode>0.00</c:formatCode>
                <c:ptCount val="6"/>
                <c:pt idx="0">
                  <c:v>6.1749999999999998</c:v>
                </c:pt>
                <c:pt idx="1">
                  <c:v>7.8275582024905255</c:v>
                </c:pt>
                <c:pt idx="2">
                  <c:v>27.928466889873494</c:v>
                </c:pt>
                <c:pt idx="3">
                  <c:v>29.207278761459758</c:v>
                </c:pt>
                <c:pt idx="4">
                  <c:v>127.66037735849056</c:v>
                </c:pt>
                <c:pt idx="5">
                  <c:v>176.45064935064934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5-409D-B6D3-5A843920C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países destino de exportación de café tostado, descafeinado (0901.22.00) Enero-Noviembre 2019</a:t>
            </a:r>
            <a:endParaRPr lang="es-PA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14208790499548213"/>
          <c:y val="0.2929166666666666"/>
          <c:w val="0.82785745019577472"/>
          <c:h val="0.54882728200641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41476C4-DA37-46E0-A013-2164B97D8044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(27.0%)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5C2-4A0B-B862-1B6B104D461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12A6ED-F279-4448-BC4B-8F55B37A89A0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(15.0%)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5C2-4A0B-B862-1B6B104D461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93FB06-BCB1-4446-B624-A17E02B2E73A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(13.5%)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5C2-4A0B-B862-1B6B104D461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634C92-77A3-4485-87F3-C71886816D48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(12.8%)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5C2-4A0B-B862-1B6B104D461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4AD428-DF6F-42AC-A368-9FC6721E5E83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(9.2%)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5C2-4A0B-B862-1B6B104D461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B43F8E-2E8C-43E1-A3B3-895884F27CF7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(6.1%)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5C2-4A0B-B862-1B6B104D461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57BDF88-1618-4165-A3EA-2FB61EF34ED1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(16.2%)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5C2-4A0B-B862-1B6B104D46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'producto-país'!$B$182:$B$188</c:f>
              <c:strCache>
                <c:ptCount val="7"/>
                <c:pt idx="0">
                  <c:v>TAIWAN</c:v>
                </c:pt>
                <c:pt idx="1">
                  <c:v>CHINA </c:v>
                </c:pt>
                <c:pt idx="2">
                  <c:v>ESTADOS UNIDOS</c:v>
                </c:pt>
                <c:pt idx="3">
                  <c:v>JAPÓN</c:v>
                </c:pt>
                <c:pt idx="4">
                  <c:v>COREA DEL SUR</c:v>
                </c:pt>
                <c:pt idx="5">
                  <c:v>ALEMANIA </c:v>
                </c:pt>
                <c:pt idx="6">
                  <c:v>31 Países Restantes</c:v>
                </c:pt>
              </c:strCache>
            </c:strRef>
          </c:cat>
          <c:val>
            <c:numRef>
              <c:f>'producto-país'!$D$182:$D$188</c:f>
              <c:numCache>
                <c:formatCode>#,##0.00</c:formatCode>
                <c:ptCount val="7"/>
                <c:pt idx="0">
                  <c:v>4705505</c:v>
                </c:pt>
                <c:pt idx="1">
                  <c:v>2612069</c:v>
                </c:pt>
                <c:pt idx="2">
                  <c:v>2357691</c:v>
                </c:pt>
                <c:pt idx="3">
                  <c:v>2233388</c:v>
                </c:pt>
                <c:pt idx="4">
                  <c:v>1608694</c:v>
                </c:pt>
                <c:pt idx="5">
                  <c:v>1067702</c:v>
                </c:pt>
                <c:pt idx="6">
                  <c:v>2819815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C2-4A0B-B862-1B6B104D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486200"/>
        <c:axId val="495487512"/>
      </c:barChart>
      <c:catAx>
        <c:axId val="49548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7512"/>
        <c:crosses val="autoZero"/>
        <c:auto val="1"/>
        <c:lblAlgn val="ctr"/>
        <c:lblOffset val="100"/>
        <c:noMultiLvlLbl val="0"/>
      </c:catAx>
      <c:valAx>
        <c:axId val="495487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62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888888888888888E-2"/>
                <c:y val="0.324907407407407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PA">
                      <a:solidFill>
                        <a:schemeClr val="tx1"/>
                      </a:solidFill>
                    </a:rPr>
                    <a:t>En Millones de US$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productos exportados a India entre Enero-Noviembre 2019</a:t>
            </a:r>
            <a:endParaRPr lang="es-PA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718144750254843"/>
          <c:y val="7.64525993883792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50"/>
      <c:rotY val="300"/>
      <c:depthPercent val="10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941419715697932"/>
          <c:y val="0.24925284339457568"/>
          <c:w val="0.81893496111151243"/>
          <c:h val="0.646474150593561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46-4A30-B1C9-1AF11763DB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46-4A30-B1C9-1AF11763DB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446-4A30-B1C9-1AF11763DB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446-4A30-B1C9-1AF11763DB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446-4A30-B1C9-1AF11763DBF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446-4A30-B1C9-1AF11763DBF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92C1588-604B-4276-9E64-10A4FD7EFFF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E8FA3F1B-BC24-41EA-AA1A-467F36D0C9B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446-4A30-B1C9-1AF11763DBF6}"/>
                </c:ext>
              </c:extLst>
            </c:dLbl>
            <c:dLbl>
              <c:idx val="1"/>
              <c:layout>
                <c:manualLayout>
                  <c:x val="-0.1543329424247501"/>
                  <c:y val="0.17317236148233764"/>
                </c:manualLayout>
              </c:layout>
              <c:tx>
                <c:rich>
                  <a:bodyPr/>
                  <a:lstStyle/>
                  <a:p>
                    <a:fld id="{A7F2E254-FFBA-4406-A818-B2A1A58AEEB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CE29A1F-7DD4-4F8E-896C-45B294E93F55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446-4A30-B1C9-1AF11763DBF6}"/>
                </c:ext>
              </c:extLst>
            </c:dLbl>
            <c:dLbl>
              <c:idx val="2"/>
              <c:layout>
                <c:manualLayout>
                  <c:x val="-0.14536065970477094"/>
                  <c:y val="0.27677646945507961"/>
                </c:manualLayout>
              </c:layout>
              <c:tx>
                <c:rich>
                  <a:bodyPr/>
                  <a:lstStyle/>
                  <a:p>
                    <a:fld id="{5F2051B3-F412-4139-AC8D-FD0440306C1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C22821B6-9EE5-496E-BF5A-553A16B8DEA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446-4A30-B1C9-1AF11763DBF6}"/>
                </c:ext>
              </c:extLst>
            </c:dLbl>
            <c:dLbl>
              <c:idx val="3"/>
              <c:layout>
                <c:manualLayout>
                  <c:x val="-0.18870665103032333"/>
                  <c:y val="0.17560921283922079"/>
                </c:manualLayout>
              </c:layout>
              <c:tx>
                <c:rich>
                  <a:bodyPr/>
                  <a:lstStyle/>
                  <a:p>
                    <a:fld id="{D776906E-3A45-4840-8E58-F72821AC858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89FC05B8-0168-41AC-8D36-FC666920352A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446-4A30-B1C9-1AF11763DBF6}"/>
                </c:ext>
              </c:extLst>
            </c:dLbl>
            <c:dLbl>
              <c:idx val="4"/>
              <c:layout>
                <c:manualLayout>
                  <c:x val="-0.18412147949591406"/>
                  <c:y val="1.3244058368850682E-2"/>
                </c:manualLayout>
              </c:layout>
              <c:tx>
                <c:rich>
                  <a:bodyPr/>
                  <a:lstStyle/>
                  <a:p>
                    <a:fld id="{9F9A08EF-4DBF-4021-8850-5503A80CDAD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504B3437-D898-4428-87B6-1CE95FDAF434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446-4A30-B1C9-1AF11763DBF6}"/>
                </c:ext>
              </c:extLst>
            </c:dLbl>
            <c:dLbl>
              <c:idx val="5"/>
              <c:layout>
                <c:manualLayout>
                  <c:x val="-4.3761285158504144E-2"/>
                  <c:y val="-0.16561950685063451"/>
                </c:manualLayout>
              </c:layout>
              <c:tx>
                <c:rich>
                  <a:bodyPr/>
                  <a:lstStyle/>
                  <a:p>
                    <a:fld id="{C1C68E2F-F43C-4B34-BFE9-D058A123630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9349FAB7-A79A-4667-A489-1FC709C1FE21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2446-4A30-B1C9-1AF11763DB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'país-producto'!$B$158:$B$163</c:f>
              <c:strCache>
                <c:ptCount val="6"/>
                <c:pt idx="0">
                  <c:v>Las demás maderas escuadradas tropicales </c:v>
                </c:pt>
                <c:pt idx="1">
                  <c:v>Las demás maderas en bruto</c:v>
                </c:pt>
                <c:pt idx="2">
                  <c:v>Desperdicios y desechos, de fundición, de hierro o acero.</c:v>
                </c:pt>
                <c:pt idx="3">
                  <c:v>Desperdicios y desechos, de aluminio.</c:v>
                </c:pt>
                <c:pt idx="4">
                  <c:v>Las demás maderas aserradas o desbastadas longitudinalmente</c:v>
                </c:pt>
                <c:pt idx="5">
                  <c:v>2 productos restantes</c:v>
                </c:pt>
              </c:strCache>
            </c:strRef>
          </c:cat>
          <c:val>
            <c:numRef>
              <c:f>'país-producto'!$C$158:$C$163</c:f>
              <c:numCache>
                <c:formatCode>0.0%</c:formatCode>
                <c:ptCount val="6"/>
                <c:pt idx="0">
                  <c:v>0.76600000000000001</c:v>
                </c:pt>
                <c:pt idx="1">
                  <c:v>0.14499999999999999</c:v>
                </c:pt>
                <c:pt idx="2">
                  <c:v>6.3E-2</c:v>
                </c:pt>
                <c:pt idx="3">
                  <c:v>1.6E-2</c:v>
                </c:pt>
                <c:pt idx="4">
                  <c:v>4.0969179567867517E-3</c:v>
                </c:pt>
                <c:pt idx="5">
                  <c:v>6.4963331686251216E-3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446-4A30-B1C9-1AF11763D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exportaciones de café</a:t>
            </a:r>
            <a:r>
              <a:rPr lang="es-PA" baseline="0"/>
              <a:t> tostado descafeinado (0901.22.00) a los </a:t>
            </a:r>
            <a:r>
              <a:rPr lang="es-PA"/>
              <a:t>países</a:t>
            </a:r>
            <a:r>
              <a:rPr lang="es-PA" baseline="0"/>
              <a:t> destino.</a:t>
            </a:r>
            <a:r>
              <a:rPr lang="es-PA"/>
              <a:t> Ene-Nov.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31252659011682943"/>
          <c:y val="0.2365834393651613"/>
          <c:w val="0.62989739918873777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'producto-país'!$G$188:$G$193</c:f>
              <c:strCache>
                <c:ptCount val="6"/>
                <c:pt idx="0">
                  <c:v>ESTADOS UNIDOS</c:v>
                </c:pt>
                <c:pt idx="1">
                  <c:v>ALEMANIA </c:v>
                </c:pt>
                <c:pt idx="2">
                  <c:v>COREA DEL SUR</c:v>
                </c:pt>
                <c:pt idx="3">
                  <c:v>TAIWAN</c:v>
                </c:pt>
                <c:pt idx="4">
                  <c:v>JAPÓN</c:v>
                </c:pt>
                <c:pt idx="5">
                  <c:v>CHINA </c:v>
                </c:pt>
              </c:strCache>
            </c:strRef>
          </c:cat>
          <c:val>
            <c:numRef>
              <c:f>'producto-país'!$H$188:$H$193</c:f>
              <c:numCache>
                <c:formatCode>0.00</c:formatCode>
                <c:ptCount val="6"/>
                <c:pt idx="0">
                  <c:v>14.874834386947798</c:v>
                </c:pt>
                <c:pt idx="1">
                  <c:v>16.859606183580983</c:v>
                </c:pt>
                <c:pt idx="2">
                  <c:v>18.374364656029059</c:v>
                </c:pt>
                <c:pt idx="3">
                  <c:v>22.755653242030331</c:v>
                </c:pt>
                <c:pt idx="4">
                  <c:v>23.720585423880028</c:v>
                </c:pt>
                <c:pt idx="5">
                  <c:v>60.520597775718258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0-472D-8747-0FE9C117A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países destino de exportación de aceite de palma (1511.10.00) Enero-Noviembre 2019</a:t>
            </a:r>
            <a:endParaRPr lang="es-PA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14208790499548213"/>
          <c:y val="0.2929166666666666"/>
          <c:w val="0.82785745019577472"/>
          <c:h val="0.54882728200641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41476C4-DA37-46E0-A013-2164B97D8044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(66.5%)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8FC-42D1-85C8-E41539739E8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12A6ED-F279-4448-BC4B-8F55B37A89A0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(12.7%)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8FC-42D1-85C8-E41539739E8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93FB06-BCB1-4446-B624-A17E02B2E73A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(11.3%)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8FC-42D1-85C8-E41539739E8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634C92-77A3-4485-87F3-C71886816D48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(6.5%)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8FC-42D1-85C8-E41539739E8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4AD428-DF6F-42AC-A368-9FC6721E5E83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(2.5%)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A8FC-42D1-85C8-E41539739E8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B43F8E-2E8C-43E1-A3B3-895884F27CF7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8FC-42D1-85C8-E41539739E8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57BDF88-1618-4165-A3EA-2FB61EF34ED1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(15.4%)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A8FC-42D1-85C8-E41539739E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'producto-país'!$B$201:$B$206</c:f>
              <c:strCache>
                <c:ptCount val="6"/>
                <c:pt idx="0">
                  <c:v>MÉXICO</c:v>
                </c:pt>
                <c:pt idx="1">
                  <c:v>NICARAGUA </c:v>
                </c:pt>
                <c:pt idx="2">
                  <c:v>ALEMANIA </c:v>
                </c:pt>
                <c:pt idx="3">
                  <c:v>COSTA RICA </c:v>
                </c:pt>
                <c:pt idx="4">
                  <c:v>SUIZA </c:v>
                </c:pt>
                <c:pt idx="5">
                  <c:v>PAÍSES BAJOS</c:v>
                </c:pt>
              </c:strCache>
            </c:strRef>
          </c:cat>
          <c:val>
            <c:numRef>
              <c:f>'producto-país'!$D$201:$D$206</c:f>
              <c:numCache>
                <c:formatCode>#,##0.00</c:formatCode>
                <c:ptCount val="6"/>
                <c:pt idx="0">
                  <c:v>11883914</c:v>
                </c:pt>
                <c:pt idx="1">
                  <c:v>2270050</c:v>
                </c:pt>
                <c:pt idx="2">
                  <c:v>2011116</c:v>
                </c:pt>
                <c:pt idx="3">
                  <c:v>1164304</c:v>
                </c:pt>
                <c:pt idx="4">
                  <c:v>439297</c:v>
                </c:pt>
                <c:pt idx="5">
                  <c:v>91620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FC-42D1-85C8-E41539739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486200"/>
        <c:axId val="495487512"/>
      </c:barChart>
      <c:catAx>
        <c:axId val="49548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7512"/>
        <c:crosses val="autoZero"/>
        <c:auto val="1"/>
        <c:lblAlgn val="ctr"/>
        <c:lblOffset val="100"/>
        <c:noMultiLvlLbl val="0"/>
      </c:catAx>
      <c:valAx>
        <c:axId val="495487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62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888888888888888E-2"/>
                <c:y val="0.324907407407407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PA">
                      <a:solidFill>
                        <a:schemeClr val="tx1"/>
                      </a:solidFill>
                    </a:rPr>
                    <a:t>En Millones de US$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exportaciones de</a:t>
            </a:r>
            <a:r>
              <a:rPr lang="es-PA" baseline="0"/>
              <a:t> aceite de palma (1511.10.00) a los </a:t>
            </a:r>
            <a:r>
              <a:rPr lang="es-PA"/>
              <a:t>países</a:t>
            </a:r>
            <a:r>
              <a:rPr lang="es-PA" baseline="0"/>
              <a:t> destino.</a:t>
            </a:r>
            <a:r>
              <a:rPr lang="es-PA"/>
              <a:t> Ene-Nov.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27009377540678703"/>
          <c:y val="0.2365834393651613"/>
          <c:w val="0.62989739918873777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'producto-país'!$F$210:$F$215</c:f>
              <c:strCache>
                <c:ptCount val="6"/>
                <c:pt idx="0">
                  <c:v>NICARAGUA </c:v>
                </c:pt>
                <c:pt idx="1">
                  <c:v>ALEMANIA </c:v>
                </c:pt>
                <c:pt idx="2">
                  <c:v>MÉXICO</c:v>
                </c:pt>
                <c:pt idx="3">
                  <c:v>SUIZA </c:v>
                </c:pt>
                <c:pt idx="4">
                  <c:v>PAÍSES BAJOS</c:v>
                </c:pt>
                <c:pt idx="5">
                  <c:v>COSTA RICA </c:v>
                </c:pt>
              </c:strCache>
            </c:strRef>
          </c:cat>
          <c:val>
            <c:numRef>
              <c:f>'producto-país'!$G$210:$G$215</c:f>
              <c:numCache>
                <c:formatCode>0.00</c:formatCode>
                <c:ptCount val="6"/>
                <c:pt idx="0">
                  <c:v>0.46805154639175256</c:v>
                </c:pt>
                <c:pt idx="1">
                  <c:v>0.4856595025356194</c:v>
                </c:pt>
                <c:pt idx="2">
                  <c:v>0.48634762729885223</c:v>
                </c:pt>
                <c:pt idx="3">
                  <c:v>0.49359213483146069</c:v>
                </c:pt>
                <c:pt idx="4">
                  <c:v>0.50900000000000001</c:v>
                </c:pt>
                <c:pt idx="5">
                  <c:v>0.58507738693467337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2-440F-B15E-78E0AC539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países destino de exportación de carne de animales de la especie bovina deshuesada, congelada (0202.30.00) Enero-Noviembre 2019</a:t>
            </a:r>
            <a:endParaRPr lang="es-PA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14208790499548213"/>
          <c:y val="0.2929166666666666"/>
          <c:w val="0.82785745019577472"/>
          <c:h val="0.54882728200641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9.28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(49.1%)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11-442D-B4A8-34ACF547760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12A6ED-F279-4448-BC4B-8F55B37A89A0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(28.9%)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211-442D-B4A8-34ACF547760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93FB06-BCB1-4446-B624-A17E02B2E73A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(9.0%)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211-442D-B4A8-34ACF547760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634C92-77A3-4485-87F3-C71886816D48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(4.2%)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211-442D-B4A8-34ACF547760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4AD428-DF6F-42AC-A368-9FC6721E5E83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(4.1%)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211-442D-B4A8-34ACF54776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B43F8E-2E8C-43E1-A3B3-895884F27CF7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(4.8%)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211-442D-B4A8-34ACF547760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57BDF88-1618-4165-A3EA-2FB61EF34ED1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(15.4%)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6211-442D-B4A8-34ACF54776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'producto-país'!$B$239:$B$244</c:f>
              <c:strCache>
                <c:ptCount val="6"/>
                <c:pt idx="0">
                  <c:v>CHINA </c:v>
                </c:pt>
                <c:pt idx="1">
                  <c:v>TAIWAN</c:v>
                </c:pt>
                <c:pt idx="2">
                  <c:v>JAMAICA</c:v>
                </c:pt>
                <c:pt idx="3">
                  <c:v>GUATEMALA</c:v>
                </c:pt>
                <c:pt idx="4">
                  <c:v>HONG KONG </c:v>
                </c:pt>
                <c:pt idx="5">
                  <c:v>8 Países restantes</c:v>
                </c:pt>
              </c:strCache>
            </c:strRef>
          </c:cat>
          <c:val>
            <c:numRef>
              <c:f>'producto-país'!$C$239:$C$244</c:f>
              <c:numCache>
                <c:formatCode>#,##0.00</c:formatCode>
                <c:ptCount val="6"/>
                <c:pt idx="0">
                  <c:v>9279801</c:v>
                </c:pt>
                <c:pt idx="1">
                  <c:v>5464065</c:v>
                </c:pt>
                <c:pt idx="2">
                  <c:v>1706630</c:v>
                </c:pt>
                <c:pt idx="3">
                  <c:v>796288</c:v>
                </c:pt>
                <c:pt idx="4">
                  <c:v>768974</c:v>
                </c:pt>
                <c:pt idx="5">
                  <c:v>901380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11-442D-B4A8-34ACF547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486200"/>
        <c:axId val="495487512"/>
      </c:barChart>
      <c:catAx>
        <c:axId val="49548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7512"/>
        <c:crosses val="autoZero"/>
        <c:auto val="1"/>
        <c:lblAlgn val="ctr"/>
        <c:lblOffset val="100"/>
        <c:noMultiLvlLbl val="0"/>
      </c:catAx>
      <c:valAx>
        <c:axId val="495487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62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888888888888888E-2"/>
                <c:y val="0.324907407407407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PA">
                      <a:solidFill>
                        <a:schemeClr val="tx1"/>
                      </a:solidFill>
                    </a:rPr>
                    <a:t>En Millones de US$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exportaciones de</a:t>
            </a:r>
            <a:r>
              <a:rPr lang="es-PA" baseline="0"/>
              <a:t> carne de animales de la especie bovina deshuesada, congelada (0202.30.00) a los </a:t>
            </a:r>
            <a:r>
              <a:rPr lang="es-PA"/>
              <a:t>países</a:t>
            </a:r>
            <a:r>
              <a:rPr lang="es-PA" baseline="0"/>
              <a:t> destino.</a:t>
            </a:r>
            <a:r>
              <a:rPr lang="es-PA"/>
              <a:t> Ene-Nov.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27009377540678703"/>
          <c:y val="0.2365834393651613"/>
          <c:w val="0.62989739918873777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'producto-país'!$H$223:$H$232</c:f>
              <c:strCache>
                <c:ptCount val="10"/>
                <c:pt idx="0">
                  <c:v>GUATEMALA</c:v>
                </c:pt>
                <c:pt idx="1">
                  <c:v>TRINIDAD Y TOBAGO</c:v>
                </c:pt>
                <c:pt idx="2">
                  <c:v>NICARAGUA </c:v>
                </c:pt>
                <c:pt idx="3">
                  <c:v>JAPÓN </c:v>
                </c:pt>
                <c:pt idx="4">
                  <c:v>JAMAICA</c:v>
                </c:pt>
                <c:pt idx="5">
                  <c:v>EL SALVADOR </c:v>
                </c:pt>
                <c:pt idx="6">
                  <c:v>HONG KONG </c:v>
                </c:pt>
                <c:pt idx="7">
                  <c:v>TAIWAN</c:v>
                </c:pt>
                <c:pt idx="8">
                  <c:v>CHINA </c:v>
                </c:pt>
                <c:pt idx="9">
                  <c:v>CUBA</c:v>
                </c:pt>
              </c:strCache>
            </c:strRef>
          </c:cat>
          <c:val>
            <c:numRef>
              <c:f>'producto-país'!$I$223:$I$232</c:f>
              <c:numCache>
                <c:formatCode>0.00</c:formatCode>
                <c:ptCount val="10"/>
                <c:pt idx="0">
                  <c:v>3.0929210930065447</c:v>
                </c:pt>
                <c:pt idx="1">
                  <c:v>3.2792538612839777</c:v>
                </c:pt>
                <c:pt idx="2">
                  <c:v>3.3605879650895729</c:v>
                </c:pt>
                <c:pt idx="3">
                  <c:v>3.5389802340312495</c:v>
                </c:pt>
                <c:pt idx="4">
                  <c:v>3.5533027687208252</c:v>
                </c:pt>
                <c:pt idx="5">
                  <c:v>3.6962021211040121</c:v>
                </c:pt>
                <c:pt idx="6">
                  <c:v>3.9345179924581593</c:v>
                </c:pt>
                <c:pt idx="7">
                  <c:v>4.3133427851043038</c:v>
                </c:pt>
                <c:pt idx="8">
                  <c:v>4.6535470266556676</c:v>
                </c:pt>
                <c:pt idx="9">
                  <c:v>4.8507468568951246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8-479F-BD17-5280D2655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países destino de exportación de desperdicios y desechos de aluminio. Enero-Noviembre 2019</a:t>
            </a:r>
            <a:endParaRPr lang="es-PA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14208790499548213"/>
          <c:y val="0.2929166666666666"/>
          <c:w val="0.82785745019577472"/>
          <c:h val="0.54882728200641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5.1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(32.1%)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A5-43D4-88D1-7D7F11C42B9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12A6ED-F279-4448-BC4B-8F55B37A89A0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(12.3%)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5A5-43D4-88D1-7D7F11C42B9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93FB06-BCB1-4446-B624-A17E02B2E73A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(12.2%)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5A5-43D4-88D1-7D7F11C42B9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634C92-77A3-4485-87F3-C71886816D48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(11.8%)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5A5-43D4-88D1-7D7F11C42B9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4AD428-DF6F-42AC-A368-9FC6721E5E83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(8.7%)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5A5-43D4-88D1-7D7F11C42B9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B43F8E-2E8C-43E1-A3B3-895884F27CF7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(5.8%)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5A5-43D4-88D1-7D7F11C42B9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57BDF88-1618-4165-A3EA-2FB61EF34ED1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(17.1%)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D5A5-43D4-88D1-7D7F11C42B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'producto-país'!$H$251:$H$257</c:f>
              <c:strCache>
                <c:ptCount val="7"/>
                <c:pt idx="0">
                  <c:v>ESTADOS UNIDOS</c:v>
                </c:pt>
                <c:pt idx="1">
                  <c:v>BRASIL</c:v>
                </c:pt>
                <c:pt idx="2">
                  <c:v>TAIWÁN</c:v>
                </c:pt>
                <c:pt idx="3">
                  <c:v>ARABIA SAUDITA</c:v>
                </c:pt>
                <c:pt idx="4">
                  <c:v>COREA DEL SUR</c:v>
                </c:pt>
                <c:pt idx="5">
                  <c:v>MÉXICO</c:v>
                </c:pt>
                <c:pt idx="6">
                  <c:v>14 PAISES RESTANTES</c:v>
                </c:pt>
              </c:strCache>
            </c:strRef>
          </c:cat>
          <c:val>
            <c:numRef>
              <c:f>'producto-país'!$I$251:$I$257</c:f>
              <c:numCache>
                <c:formatCode>#,##0.00</c:formatCode>
                <c:ptCount val="7"/>
                <c:pt idx="0">
                  <c:v>5190751</c:v>
                </c:pt>
                <c:pt idx="1">
                  <c:v>1980414</c:v>
                </c:pt>
                <c:pt idx="2">
                  <c:v>1975750</c:v>
                </c:pt>
                <c:pt idx="3">
                  <c:v>1900007</c:v>
                </c:pt>
                <c:pt idx="4">
                  <c:v>1407460</c:v>
                </c:pt>
                <c:pt idx="5">
                  <c:v>941500</c:v>
                </c:pt>
                <c:pt idx="6">
                  <c:v>2768804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A5-43D4-88D1-7D7F11C42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486200"/>
        <c:axId val="495487512"/>
      </c:barChart>
      <c:catAx>
        <c:axId val="49548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7512"/>
        <c:crosses val="autoZero"/>
        <c:auto val="1"/>
        <c:lblAlgn val="ctr"/>
        <c:lblOffset val="100"/>
        <c:noMultiLvlLbl val="0"/>
      </c:catAx>
      <c:valAx>
        <c:axId val="495487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62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888888888888888E-2"/>
                <c:y val="0.324907407407407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PA">
                      <a:solidFill>
                        <a:schemeClr val="tx1"/>
                      </a:solidFill>
                    </a:rPr>
                    <a:t>En Millones de US$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exportaciones de</a:t>
            </a:r>
            <a:r>
              <a:rPr lang="es-PA" baseline="0"/>
              <a:t> desperdicios y desechos de aluminio a los </a:t>
            </a:r>
            <a:r>
              <a:rPr lang="es-PA"/>
              <a:t>países</a:t>
            </a:r>
            <a:r>
              <a:rPr lang="es-PA" baseline="0"/>
              <a:t> destino.</a:t>
            </a:r>
            <a:r>
              <a:rPr lang="es-PA"/>
              <a:t> Ene-Nov.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27009377540678703"/>
          <c:y val="0.2365834393651613"/>
          <c:w val="0.62989739918873777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'producto-país'!$H$260:$H$269</c:f>
              <c:strCache>
                <c:ptCount val="10"/>
                <c:pt idx="0">
                  <c:v>JAPÓN</c:v>
                </c:pt>
                <c:pt idx="1">
                  <c:v>LITUANIA</c:v>
                </c:pt>
                <c:pt idx="2">
                  <c:v>COREA DEL SUR</c:v>
                </c:pt>
                <c:pt idx="3">
                  <c:v>R.P. CHINA</c:v>
                </c:pt>
                <c:pt idx="4">
                  <c:v>ARABIA SAUDITA</c:v>
                </c:pt>
                <c:pt idx="5">
                  <c:v>RUSIA</c:v>
                </c:pt>
                <c:pt idx="6">
                  <c:v>TAIWÁN</c:v>
                </c:pt>
                <c:pt idx="7">
                  <c:v>ESTADOS UNIDOS DE AMÉRICA</c:v>
                </c:pt>
                <c:pt idx="8">
                  <c:v>MÉXICO</c:v>
                </c:pt>
                <c:pt idx="9">
                  <c:v>EMIRATOS ÁRABES UNIDOS</c:v>
                </c:pt>
              </c:strCache>
            </c:strRef>
          </c:cat>
          <c:val>
            <c:numRef>
              <c:f>'producto-país'!$I$260:$I$269</c:f>
              <c:numCache>
                <c:formatCode>0.00</c:formatCode>
                <c:ptCount val="10"/>
                <c:pt idx="0">
                  <c:v>0.77160493827160492</c:v>
                </c:pt>
                <c:pt idx="1">
                  <c:v>0.77160493827160492</c:v>
                </c:pt>
                <c:pt idx="2">
                  <c:v>0.80743584933478585</c:v>
                </c:pt>
                <c:pt idx="3">
                  <c:v>0.89700119443950288</c:v>
                </c:pt>
                <c:pt idx="4">
                  <c:v>0.99113614561092622</c:v>
                </c:pt>
                <c:pt idx="5">
                  <c:v>0.99208779364573896</c:v>
                </c:pt>
                <c:pt idx="6">
                  <c:v>1.3264242234636272</c:v>
                </c:pt>
                <c:pt idx="7">
                  <c:v>1.7217860331941508</c:v>
                </c:pt>
                <c:pt idx="8">
                  <c:v>1.9165979622787463</c:v>
                </c:pt>
                <c:pt idx="9">
                  <c:v>2.2222222222222223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7-46D1-A1AD-54EC9EC74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países destino de exportación de camarones y langostinos de agua fría. Enero-Noviembre 2019</a:t>
            </a:r>
            <a:endParaRPr lang="es-PA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14208790499548213"/>
          <c:y val="0.2929166666666666"/>
          <c:w val="0.82785745019577472"/>
          <c:h val="0.54882728200641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10.1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(63.7%)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E1-4C48-B7CB-015DC73938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12A6ED-F279-4448-BC4B-8F55B37A89A0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(21.4%)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3E1-4C48-B7CB-015DC73938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93FB06-BCB1-4446-B624-A17E02B2E73A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(7.4%)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3E1-4C48-B7CB-015DC73938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634C92-77A3-4485-87F3-C71886816D48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(5.2%)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3E1-4C48-B7CB-015DC73938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4AD428-DF6F-42AC-A368-9FC6721E5E83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A3E1-4C48-B7CB-015DC73938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B43F8E-2E8C-43E1-A3B3-895884F27CF7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(1.6%)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3E1-4C48-B7CB-015DC73938F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57BDF88-1618-4165-A3EA-2FB61EF34ED1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(17.1%)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A3E1-4C48-B7CB-015DC73938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'producto-país'!$B$296:$B$301</c:f>
              <c:strCache>
                <c:ptCount val="6"/>
                <c:pt idx="0">
                  <c:v>ESTADOS UNIDOS</c:v>
                </c:pt>
                <c:pt idx="1">
                  <c:v>TAIWÁN</c:v>
                </c:pt>
                <c:pt idx="2">
                  <c:v>ITALIA</c:v>
                </c:pt>
                <c:pt idx="3">
                  <c:v>ESPAÑA</c:v>
                </c:pt>
                <c:pt idx="4">
                  <c:v>COLOMBIA</c:v>
                </c:pt>
                <c:pt idx="5">
                  <c:v>6 PAISES RESTANTES</c:v>
                </c:pt>
              </c:strCache>
            </c:strRef>
          </c:cat>
          <c:val>
            <c:numRef>
              <c:f>'producto-país'!$C$296:$C$301</c:f>
              <c:numCache>
                <c:formatCode>#,##0.00</c:formatCode>
                <c:ptCount val="6"/>
                <c:pt idx="0">
                  <c:v>10061698</c:v>
                </c:pt>
                <c:pt idx="1">
                  <c:v>3378995</c:v>
                </c:pt>
                <c:pt idx="2">
                  <c:v>1172571</c:v>
                </c:pt>
                <c:pt idx="3">
                  <c:v>821930</c:v>
                </c:pt>
                <c:pt idx="4">
                  <c:v>106936</c:v>
                </c:pt>
                <c:pt idx="5">
                  <c:v>254545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E1-4C48-B7CB-015DC739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486200"/>
        <c:axId val="495487512"/>
      </c:barChart>
      <c:catAx>
        <c:axId val="49548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7512"/>
        <c:crosses val="autoZero"/>
        <c:auto val="1"/>
        <c:lblAlgn val="ctr"/>
        <c:lblOffset val="100"/>
        <c:noMultiLvlLbl val="0"/>
      </c:catAx>
      <c:valAx>
        <c:axId val="495487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62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888888888888888E-2"/>
                <c:y val="0.324907407407407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PA">
                      <a:solidFill>
                        <a:schemeClr val="tx1"/>
                      </a:solidFill>
                    </a:rPr>
                    <a:t>En Millones de US$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exportaciones de</a:t>
            </a:r>
            <a:r>
              <a:rPr lang="es-PA" baseline="0"/>
              <a:t> camarones y langostinos de agua fría los </a:t>
            </a:r>
            <a:r>
              <a:rPr lang="es-PA"/>
              <a:t>países</a:t>
            </a:r>
            <a:r>
              <a:rPr lang="es-PA" baseline="0"/>
              <a:t> destino.</a:t>
            </a:r>
            <a:r>
              <a:rPr lang="es-PA"/>
              <a:t> Ene-Nov.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27009377540678703"/>
          <c:y val="0.2365834393651613"/>
          <c:w val="0.62989739918873777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'producto-país'!$H$283:$H$293</c:f>
              <c:strCache>
                <c:ptCount val="11"/>
                <c:pt idx="0">
                  <c:v>ECUADOR</c:v>
                </c:pt>
                <c:pt idx="1">
                  <c:v>COLOMBIA</c:v>
                </c:pt>
                <c:pt idx="2">
                  <c:v>GUATEMALA</c:v>
                </c:pt>
                <c:pt idx="3">
                  <c:v>EL SALVADOR</c:v>
                </c:pt>
                <c:pt idx="4">
                  <c:v>ESPAÑA</c:v>
                </c:pt>
                <c:pt idx="5">
                  <c:v>MARRUECOS</c:v>
                </c:pt>
                <c:pt idx="6">
                  <c:v>VIETNAM</c:v>
                </c:pt>
                <c:pt idx="7">
                  <c:v>COSTA RICA</c:v>
                </c:pt>
                <c:pt idx="8">
                  <c:v>TAIWÁN</c:v>
                </c:pt>
                <c:pt idx="9">
                  <c:v>ITALIA</c:v>
                </c:pt>
                <c:pt idx="10">
                  <c:v>ESTADOS UNIDOS</c:v>
                </c:pt>
              </c:strCache>
            </c:strRef>
          </c:cat>
          <c:val>
            <c:numRef>
              <c:f>'producto-país'!$I$283:$I$293</c:f>
              <c:numCache>
                <c:formatCode>0.00</c:formatCode>
                <c:ptCount val="11"/>
                <c:pt idx="0">
                  <c:v>2.4567894447498624</c:v>
                </c:pt>
                <c:pt idx="1">
                  <c:v>2.6345405272234541</c:v>
                </c:pt>
                <c:pt idx="2">
                  <c:v>3.0659562741135402</c:v>
                </c:pt>
                <c:pt idx="3">
                  <c:v>3.6675592960979344</c:v>
                </c:pt>
                <c:pt idx="4">
                  <c:v>4.5448161459773289</c:v>
                </c:pt>
                <c:pt idx="5">
                  <c:v>5.0668987644207792</c:v>
                </c:pt>
                <c:pt idx="6">
                  <c:v>5.1703547593958552</c:v>
                </c:pt>
                <c:pt idx="7">
                  <c:v>5.5675675675675675</c:v>
                </c:pt>
                <c:pt idx="8">
                  <c:v>5.6500114538726631</c:v>
                </c:pt>
                <c:pt idx="9">
                  <c:v>5.7058860741014685</c:v>
                </c:pt>
                <c:pt idx="10">
                  <c:v>12.15515625075504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C-47CA-882A-DA73B43DE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países destino de exportación de sandías frescas. Enero-Noviembre 2019</a:t>
            </a:r>
            <a:endParaRPr lang="es-PA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14208790499548213"/>
          <c:y val="0.2929166666666666"/>
          <c:w val="0.82785745019577472"/>
          <c:h val="0.54882728200641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7.4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(60.4%)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CD-4003-95C5-C5D7297844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12A6ED-F279-4448-BC4B-8F55B37A89A0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(31.1%)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8CD-4003-95C5-C5D7297844A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93FB06-BCB1-4446-B624-A17E02B2E73A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(2.9%)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8CD-4003-95C5-C5D7297844A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634C92-77A3-4485-87F3-C71886816D48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(2.5%)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8CD-4003-95C5-C5D7297844A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4AD428-DF6F-42AC-A368-9FC6721E5E83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(2.1%)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08CD-4003-95C5-C5D7297844A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B43F8E-2E8C-43E1-A3B3-895884F27CF7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8CD-4003-95C5-C5D7297844A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57BDF88-1618-4165-A3EA-2FB61EF34ED1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08CD-4003-95C5-C5D7297844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'producto-país'!$B$319:$B$326</c:f>
              <c:strCache>
                <c:ptCount val="8"/>
                <c:pt idx="0">
                  <c:v>HOLANDA</c:v>
                </c:pt>
                <c:pt idx="1">
                  <c:v>REINO UNIDO</c:v>
                </c:pt>
                <c:pt idx="2">
                  <c:v>ESTADOS UNIDOS</c:v>
                </c:pt>
                <c:pt idx="3">
                  <c:v>ESPAÑA</c:v>
                </c:pt>
                <c:pt idx="4">
                  <c:v>BÉLGICA</c:v>
                </c:pt>
                <c:pt idx="5">
                  <c:v>ITALIA</c:v>
                </c:pt>
                <c:pt idx="6">
                  <c:v>PORTUGAL</c:v>
                </c:pt>
                <c:pt idx="7">
                  <c:v>2 PAISES RESTANTES</c:v>
                </c:pt>
              </c:strCache>
            </c:strRef>
          </c:cat>
          <c:val>
            <c:numRef>
              <c:f>'producto-país'!$C$319:$C$326</c:f>
              <c:numCache>
                <c:formatCode>#,##0.00</c:formatCode>
                <c:ptCount val="8"/>
                <c:pt idx="0">
                  <c:v>7456263</c:v>
                </c:pt>
                <c:pt idx="1">
                  <c:v>3842136</c:v>
                </c:pt>
                <c:pt idx="2">
                  <c:v>354672</c:v>
                </c:pt>
                <c:pt idx="3">
                  <c:v>304282</c:v>
                </c:pt>
                <c:pt idx="4">
                  <c:v>259517</c:v>
                </c:pt>
                <c:pt idx="5">
                  <c:v>51949</c:v>
                </c:pt>
                <c:pt idx="6">
                  <c:v>51544</c:v>
                </c:pt>
                <c:pt idx="7">
                  <c:v>14700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8CD-4003-95C5-C5D729784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486200"/>
        <c:axId val="495487512"/>
      </c:barChart>
      <c:catAx>
        <c:axId val="49548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7512"/>
        <c:crosses val="autoZero"/>
        <c:auto val="1"/>
        <c:lblAlgn val="ctr"/>
        <c:lblOffset val="100"/>
        <c:noMultiLvlLbl val="0"/>
      </c:catAx>
      <c:valAx>
        <c:axId val="495487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62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888888888888888E-2"/>
                <c:y val="0.324907407407407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PA">
                      <a:solidFill>
                        <a:schemeClr val="tx1"/>
                      </a:solidFill>
                    </a:rPr>
                    <a:t>En Millones de US$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productos exportados a China  por árticipación porcentual entre Enero-Noviembre 2019</a:t>
            </a:r>
            <a:endParaRPr lang="es-PA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5136576013104744"/>
          <c:y val="7.64525993883792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50"/>
      <c:rotY val="340"/>
      <c:depthPercent val="10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060893113498937"/>
          <c:y val="0.29369725248990336"/>
          <c:w val="0.81893496111151243"/>
          <c:h val="0.646474150593561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6ED-47BD-B9E9-942A561414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6ED-47BD-B9E9-942A561414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6ED-47BD-B9E9-942A561414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6ED-47BD-B9E9-942A561414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6ED-47BD-B9E9-942A561414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6ED-47BD-B9E9-942A5614143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92C1588-604B-4276-9E64-10A4FD7EFFF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E8FA3F1B-BC24-41EA-AA1A-467F36D0C9B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6ED-47BD-B9E9-942A5614143D}"/>
                </c:ext>
              </c:extLst>
            </c:dLbl>
            <c:dLbl>
              <c:idx val="1"/>
              <c:layout>
                <c:manualLayout>
                  <c:x val="-0.20622911657000959"/>
                  <c:y val="-1.3283221354087495E-2"/>
                </c:manualLayout>
              </c:layout>
              <c:tx>
                <c:rich>
                  <a:bodyPr/>
                  <a:lstStyle/>
                  <a:p>
                    <a:fld id="{A7F2E254-FFBA-4406-A818-B2A1A58AEEB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CE29A1F-7DD4-4F8E-896C-45B294E93F55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6ED-47BD-B9E9-942A5614143D}"/>
                </c:ext>
              </c:extLst>
            </c:dLbl>
            <c:dLbl>
              <c:idx val="2"/>
              <c:layout>
                <c:manualLayout>
                  <c:x val="-0.1453606173479812"/>
                  <c:y val="-7.6510706432084255E-5"/>
                </c:manualLayout>
              </c:layout>
              <c:tx>
                <c:rich>
                  <a:bodyPr/>
                  <a:lstStyle/>
                  <a:p>
                    <a:fld id="{5F2051B3-F412-4139-AC8D-FD0440306C1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C22821B6-9EE5-496E-BF5A-553A16B8DEA9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6ED-47BD-B9E9-942A5614143D}"/>
                </c:ext>
              </c:extLst>
            </c:dLbl>
            <c:dLbl>
              <c:idx val="3"/>
              <c:layout>
                <c:manualLayout>
                  <c:x val="-0.13359564335895138"/>
                  <c:y val="-4.4677692315487592E-3"/>
                </c:manualLayout>
              </c:layout>
              <c:tx>
                <c:rich>
                  <a:bodyPr/>
                  <a:lstStyle/>
                  <a:p>
                    <a:fld id="{D776906E-3A45-4840-8E58-F72821AC858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89FC05B8-0168-41AC-8D36-FC666920352A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6ED-47BD-B9E9-942A5614143D}"/>
                </c:ext>
              </c:extLst>
            </c:dLbl>
            <c:dLbl>
              <c:idx val="4"/>
              <c:layout>
                <c:manualLayout>
                  <c:x val="-0.18821255127540196"/>
                  <c:y val="-9.0763992338795521E-2"/>
                </c:manualLayout>
              </c:layout>
              <c:tx>
                <c:rich>
                  <a:bodyPr/>
                  <a:lstStyle/>
                  <a:p>
                    <a:fld id="{9F9A08EF-4DBF-4021-8850-5503A80CDAD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504B3437-D898-4428-87B6-1CE95FDAF434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6ED-47BD-B9E9-942A5614143D}"/>
                </c:ext>
              </c:extLst>
            </c:dLbl>
            <c:dLbl>
              <c:idx val="5"/>
              <c:layout>
                <c:manualLayout>
                  <c:x val="-0.11621214264384615"/>
                  <c:y val="-0.11611715765259073"/>
                </c:manualLayout>
              </c:layout>
              <c:tx>
                <c:rich>
                  <a:bodyPr/>
                  <a:lstStyle/>
                  <a:p>
                    <a:fld id="{C1C68E2F-F43C-4B34-BFE9-D058A123630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9349FAB7-A79A-4667-A489-1FC709C1FE21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E6ED-47BD-B9E9-942A561414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'país-producto'!$B$205:$B$210</c:f>
              <c:strCache>
                <c:ptCount val="6"/>
                <c:pt idx="0">
                  <c:v>Harina de pescado.</c:v>
                </c:pt>
                <c:pt idx="1">
                  <c:v>Carne de animales de la especie bovina, deshuesada, congelada.</c:v>
                </c:pt>
                <c:pt idx="2">
                  <c:v>Los demás cortes (trozos) de carne de bovino sin deshuesar</c:v>
                </c:pt>
                <c:pt idx="3">
                  <c:v>Las demás maderas aserradas o desbastadas longitudinalmente</c:v>
                </c:pt>
                <c:pt idx="4">
                  <c:v>Café tostado, descafeinado.</c:v>
                </c:pt>
                <c:pt idx="5">
                  <c:v>15 productos restantes</c:v>
                </c:pt>
              </c:strCache>
            </c:strRef>
          </c:cat>
          <c:val>
            <c:numRef>
              <c:f>'país-producto'!$C$205:$C$210</c:f>
              <c:numCache>
                <c:formatCode>0.0%</c:formatCode>
                <c:ptCount val="6"/>
                <c:pt idx="0">
                  <c:v>0.55638819585326149</c:v>
                </c:pt>
                <c:pt idx="1">
                  <c:v>0.17955420764898752</c:v>
                </c:pt>
                <c:pt idx="2">
                  <c:v>6.7124568093214154E-2</c:v>
                </c:pt>
                <c:pt idx="3">
                  <c:v>6.092892503853533E-2</c:v>
                </c:pt>
                <c:pt idx="4">
                  <c:v>5.0540736770053926E-2</c:v>
                </c:pt>
                <c:pt idx="5" formatCode="0.00%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D-47BD-B9E9-942A56141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exportaciones de</a:t>
            </a:r>
            <a:r>
              <a:rPr lang="es-PA" baseline="0"/>
              <a:t> sandías frescas a los </a:t>
            </a:r>
            <a:r>
              <a:rPr lang="es-PA"/>
              <a:t>países</a:t>
            </a:r>
            <a:r>
              <a:rPr lang="es-PA" baseline="0"/>
              <a:t> destino.</a:t>
            </a:r>
            <a:r>
              <a:rPr lang="es-PA"/>
              <a:t> Ene-Nov.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27009377540678703"/>
          <c:y val="0.2365834393651613"/>
          <c:w val="0.62989739918873777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'producto-país'!$H$308:$H$316</c:f>
              <c:strCache>
                <c:ptCount val="9"/>
                <c:pt idx="0">
                  <c:v>BÉLGICA</c:v>
                </c:pt>
                <c:pt idx="1">
                  <c:v>PORTUGAL</c:v>
                </c:pt>
                <c:pt idx="2">
                  <c:v>ITALIA</c:v>
                </c:pt>
                <c:pt idx="3">
                  <c:v>ESPAÑA</c:v>
                </c:pt>
                <c:pt idx="4">
                  <c:v>HOLANDA</c:v>
                </c:pt>
                <c:pt idx="5">
                  <c:v>FRANCIA</c:v>
                </c:pt>
                <c:pt idx="6">
                  <c:v>CANADÁ</c:v>
                </c:pt>
                <c:pt idx="7">
                  <c:v>REINO UNIDO</c:v>
                </c:pt>
                <c:pt idx="8">
                  <c:v>ESTADOS UNIDOS DE AMÉRICA</c:v>
                </c:pt>
              </c:strCache>
            </c:strRef>
          </c:cat>
          <c:val>
            <c:numRef>
              <c:f>'producto-país'!$I$308:$I$316</c:f>
              <c:numCache>
                <c:formatCode>0.00</c:formatCode>
                <c:ptCount val="9"/>
                <c:pt idx="0">
                  <c:v>0.29396699176493241</c:v>
                </c:pt>
                <c:pt idx="1">
                  <c:v>0.29997613879076046</c:v>
                </c:pt>
                <c:pt idx="2">
                  <c:v>0.29998845065542529</c:v>
                </c:pt>
                <c:pt idx="3">
                  <c:v>0.31716822793267674</c:v>
                </c:pt>
                <c:pt idx="4">
                  <c:v>0.39208235079573711</c:v>
                </c:pt>
                <c:pt idx="5">
                  <c:v>0.40277777777777779</c:v>
                </c:pt>
                <c:pt idx="6">
                  <c:v>0.6</c:v>
                </c:pt>
                <c:pt idx="7">
                  <c:v>0.63938998829268778</c:v>
                </c:pt>
                <c:pt idx="8">
                  <c:v>0.68254457000338697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5-46FB-B8C2-731976B08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países destino de exportación de Ron. Enero-Noviembre 2019</a:t>
            </a:r>
            <a:endParaRPr lang="es-PA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10180009414073617"/>
          <c:y val="0.19816193026633092"/>
          <c:w val="0.8719821942284115"/>
          <c:h val="0.556993218487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3.4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(29.7%)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22-477A-A270-68FC4A50FA1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F12A6ED-F279-4448-BC4B-8F55B37A89A0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(12.1%)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22-477A-A270-68FC4A50FA1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93FB06-BCB1-4446-B624-A17E02B2E73A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(11.9%)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22-477A-A270-68FC4A50FA1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634C92-77A3-4485-87F3-C71886816D48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22-477A-A270-68FC4A50FA1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4AD428-DF6F-42AC-A368-9FC6721E5E83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(10.4%)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A222-477A-A270-68FC4A50FA1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B43F8E-2E8C-43E1-A3B3-895884F27CF7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(6.3%)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22-477A-A270-68FC4A50FA1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57BDF88-1618-4165-A3EA-2FB61EF34ED1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(3.4%)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A222-477A-A270-68FC4A50FA1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54FE6CD-D563-4692-A755-BD05DF489BF5}" type="VALUE">
                      <a:rPr lang="en-US"/>
                      <a:pPr/>
                      <a:t>[VALOR]</a:t>
                    </a:fld>
                    <a:r>
                      <a:rPr lang="en-US" b="1">
                        <a:solidFill>
                          <a:srgbClr val="FF0000"/>
                        </a:solidFill>
                      </a:rPr>
                      <a:t>(2.6%)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A222-477A-A270-68FC4A50FA1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0.26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(2.2%)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22-477A-A270-68FC4A50FA1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F0DE851-DE18-4D61-8D75-1C2C27835466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(1.6%)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A222-477A-A270-68FC4A50FA1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7117A33-B84F-4B6A-947E-38F977962A21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(8.7%)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222-477A-A270-68FC4A50FA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'producto-país'!$H$332:$H$342</c:f>
              <c:strCache>
                <c:ptCount val="11"/>
                <c:pt idx="0">
                  <c:v>Z.L. DE COLÓN</c:v>
                </c:pt>
                <c:pt idx="1">
                  <c:v>BOLIVIA</c:v>
                </c:pt>
                <c:pt idx="2">
                  <c:v>HOLANDA</c:v>
                </c:pt>
                <c:pt idx="3">
                  <c:v>ITALIA</c:v>
                </c:pt>
                <c:pt idx="4">
                  <c:v>ESTADOS UNIDOS</c:v>
                </c:pt>
                <c:pt idx="5">
                  <c:v>ALEMANIA</c:v>
                </c:pt>
                <c:pt idx="6">
                  <c:v>FRANCIA</c:v>
                </c:pt>
                <c:pt idx="7">
                  <c:v>CHILE</c:v>
                </c:pt>
                <c:pt idx="8">
                  <c:v>COSTA RICA</c:v>
                </c:pt>
                <c:pt idx="9">
                  <c:v>ECUADOR</c:v>
                </c:pt>
                <c:pt idx="10">
                  <c:v>13 PAISES RESTANTES</c:v>
                </c:pt>
              </c:strCache>
            </c:strRef>
          </c:cat>
          <c:val>
            <c:numRef>
              <c:f>'producto-país'!$I$332:$I$342</c:f>
              <c:numCache>
                <c:formatCode>#,##0.00</c:formatCode>
                <c:ptCount val="11"/>
                <c:pt idx="0">
                  <c:v>3460246</c:v>
                </c:pt>
                <c:pt idx="1">
                  <c:v>1403751</c:v>
                </c:pt>
                <c:pt idx="2">
                  <c:v>1384595</c:v>
                </c:pt>
                <c:pt idx="3">
                  <c:v>1281399</c:v>
                </c:pt>
                <c:pt idx="4">
                  <c:v>1216238</c:v>
                </c:pt>
                <c:pt idx="5">
                  <c:v>737422</c:v>
                </c:pt>
                <c:pt idx="6">
                  <c:v>397924</c:v>
                </c:pt>
                <c:pt idx="7">
                  <c:v>307732</c:v>
                </c:pt>
                <c:pt idx="8">
                  <c:v>255001</c:v>
                </c:pt>
                <c:pt idx="9">
                  <c:v>187320</c:v>
                </c:pt>
                <c:pt idx="10">
                  <c:v>1015085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22-477A-A270-68FC4A50F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486200"/>
        <c:axId val="495487512"/>
      </c:barChart>
      <c:catAx>
        <c:axId val="49548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7512"/>
        <c:crosses val="autoZero"/>
        <c:auto val="1"/>
        <c:lblAlgn val="ctr"/>
        <c:lblOffset val="100"/>
        <c:noMultiLvlLbl val="0"/>
      </c:catAx>
      <c:valAx>
        <c:axId val="495487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62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888888888888888E-2"/>
                <c:y val="0.324907407407407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PA">
                      <a:solidFill>
                        <a:schemeClr val="tx1"/>
                      </a:solidFill>
                    </a:rPr>
                    <a:t>En Millones de US$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exportaciones de</a:t>
            </a:r>
            <a:r>
              <a:rPr lang="es-PA" baseline="0"/>
              <a:t> Ron a los </a:t>
            </a:r>
            <a:r>
              <a:rPr lang="es-PA"/>
              <a:t>países</a:t>
            </a:r>
            <a:r>
              <a:rPr lang="es-PA" baseline="0"/>
              <a:t> destino.</a:t>
            </a:r>
            <a:r>
              <a:rPr lang="es-PA"/>
              <a:t> Ene-Nov.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27009377540678703"/>
          <c:y val="0.1832501603966171"/>
          <c:w val="0.62989739918873777"/>
          <c:h val="0.743324351122776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'producto-país'!$K$332:$K$341</c:f>
              <c:strCache>
                <c:ptCount val="10"/>
                <c:pt idx="0">
                  <c:v>REP. CHECA</c:v>
                </c:pt>
                <c:pt idx="1">
                  <c:v>ALEMANIA</c:v>
                </c:pt>
                <c:pt idx="2">
                  <c:v>PERÚ</c:v>
                </c:pt>
                <c:pt idx="3">
                  <c:v>Z.L. DE COLÓN</c:v>
                </c:pt>
                <c:pt idx="4">
                  <c:v>ESTADOS UNIDOS</c:v>
                </c:pt>
                <c:pt idx="5">
                  <c:v>ESPAÑA</c:v>
                </c:pt>
                <c:pt idx="6">
                  <c:v>TAIWÁN</c:v>
                </c:pt>
                <c:pt idx="7">
                  <c:v>HOLANDA</c:v>
                </c:pt>
                <c:pt idx="8">
                  <c:v>MÉXICO</c:v>
                </c:pt>
                <c:pt idx="9">
                  <c:v>JAPÓN</c:v>
                </c:pt>
              </c:strCache>
            </c:strRef>
          </c:cat>
          <c:val>
            <c:numRef>
              <c:f>'producto-país'!$L$332:$L$341</c:f>
              <c:numCache>
                <c:formatCode>0.00</c:formatCode>
                <c:ptCount val="10"/>
                <c:pt idx="0">
                  <c:v>3.6299196986219888</c:v>
                </c:pt>
                <c:pt idx="1">
                  <c:v>3.7864280066134715</c:v>
                </c:pt>
                <c:pt idx="2">
                  <c:v>3.7991394484646976</c:v>
                </c:pt>
                <c:pt idx="3">
                  <c:v>3.8121997142155193</c:v>
                </c:pt>
                <c:pt idx="4">
                  <c:v>4.2450995448580127</c:v>
                </c:pt>
                <c:pt idx="5">
                  <c:v>4.7596618357487923</c:v>
                </c:pt>
                <c:pt idx="6">
                  <c:v>5.5581127733026463</c:v>
                </c:pt>
                <c:pt idx="7">
                  <c:v>6.4197917246239733</c:v>
                </c:pt>
                <c:pt idx="8">
                  <c:v>6.7175720620842574</c:v>
                </c:pt>
                <c:pt idx="9">
                  <c:v>9.9977436823104693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8-4103-8D8B-AADCD1DFB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>
                <a:solidFill>
                  <a:schemeClr val="tx1"/>
                </a:solidFill>
              </a:rPr>
              <a:t>Principales</a:t>
            </a:r>
            <a:r>
              <a:rPr lang="es-PA" baseline="0">
                <a:solidFill>
                  <a:schemeClr val="tx1"/>
                </a:solidFill>
              </a:rPr>
              <a:t> países destino de exportación de envases de aluminio para bebidas inferior o igual a 300 l. Enero-Noviembre 2019</a:t>
            </a:r>
            <a:endParaRPr lang="es-PA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10180008748906387"/>
          <c:y val="0.24959617436544468"/>
          <c:w val="0.83825209348831398"/>
          <c:h val="0.604470820969337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10.9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(70.9%)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09-41B0-A6B4-E235B193890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2.9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(18.9%)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09-41B0-A6B4-E235B193890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1.5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(10.0%)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09-41B0-A6B4-E235B193890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634C92-77A3-4485-87F3-C71886816D48}" type="VALUE">
                      <a:rPr lang="en-US"/>
                      <a:pPr/>
                      <a:t>[VALOR]</a:t>
                    </a:fld>
                    <a:r>
                      <a:rPr lang="en-US"/>
                      <a:t>.02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(0.1%)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409-41B0-A6B4-E235B193890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54AD428-DF6F-42AC-A368-9FC6721E5E83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(10.4%)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409-41B0-A6B4-E235B19389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2B43F8E-2E8C-43E1-A3B3-895884F27CF7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(6.3%)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409-41B0-A6B4-E235B193890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57BDF88-1618-4165-A3EA-2FB61EF34ED1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(3.4%)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9409-41B0-A6B4-E235B193890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54FE6CD-D563-4692-A755-BD05DF489BF5}" type="VALUE">
                      <a:rPr lang="en-US"/>
                      <a:pPr/>
                      <a:t>[VALOR]</a:t>
                    </a:fld>
                    <a:r>
                      <a:rPr lang="en-US" b="1">
                        <a:solidFill>
                          <a:srgbClr val="FF0000"/>
                        </a:solidFill>
                      </a:rPr>
                      <a:t>(2.6%)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409-41B0-A6B4-E235B193890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0.26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(2.2%)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09-41B0-A6B4-E235B193890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F0DE851-DE18-4D61-8D75-1C2C27835466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(1.6%)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409-41B0-A6B4-E235B193890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7117A33-B84F-4B6A-947E-38F977962A21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(8.7%)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9409-41B0-A6B4-E235B19389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'producto-país'!$B$359:$B$362</c:f>
              <c:strCache>
                <c:ptCount val="4"/>
                <c:pt idx="0">
                  <c:v>COSTA RICA</c:v>
                </c:pt>
                <c:pt idx="1">
                  <c:v>GUATEMALA</c:v>
                </c:pt>
                <c:pt idx="2">
                  <c:v>NICARAGUA</c:v>
                </c:pt>
                <c:pt idx="3">
                  <c:v>JAMAICA</c:v>
                </c:pt>
              </c:strCache>
            </c:strRef>
          </c:cat>
          <c:val>
            <c:numRef>
              <c:f>'producto-país'!$D$359:$D$362</c:f>
              <c:numCache>
                <c:formatCode>#,##0</c:formatCode>
                <c:ptCount val="4"/>
                <c:pt idx="0">
                  <c:v>10966979</c:v>
                </c:pt>
                <c:pt idx="1">
                  <c:v>2925670</c:v>
                </c:pt>
                <c:pt idx="2">
                  <c:v>1544568</c:v>
                </c:pt>
                <c:pt idx="3">
                  <c:v>21894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409-41B0-A6B4-E235B1938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486200"/>
        <c:axId val="495487512"/>
      </c:barChart>
      <c:catAx>
        <c:axId val="49548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7512"/>
        <c:crosses val="autoZero"/>
        <c:auto val="1"/>
        <c:lblAlgn val="ctr"/>
        <c:lblOffset val="100"/>
        <c:noMultiLvlLbl val="0"/>
      </c:catAx>
      <c:valAx>
        <c:axId val="495487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954862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888888888888888E-2"/>
                <c:y val="0.324907407407407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PA">
                      <a:solidFill>
                        <a:schemeClr val="tx1"/>
                      </a:solidFill>
                    </a:rPr>
                    <a:t>En Millones de US$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exportaciones de</a:t>
            </a:r>
            <a:r>
              <a:rPr lang="es-PA" baseline="0"/>
              <a:t> envases de aluminio para bebidas inferior o igial a 300 l. </a:t>
            </a:r>
            <a:r>
              <a:rPr lang="es-PA"/>
              <a:t>Ene-Nov.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2262753071359038"/>
          <c:y val="0.17547561656833713"/>
          <c:w val="0.66328293470358457"/>
          <c:h val="0.686976270823289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'producto-país'!$H$359:$H$362</c:f>
              <c:strCache>
                <c:ptCount val="4"/>
                <c:pt idx="0">
                  <c:v>JAMAICA</c:v>
                </c:pt>
                <c:pt idx="1">
                  <c:v>GUATEMALA</c:v>
                </c:pt>
                <c:pt idx="2">
                  <c:v>COSTA RICA</c:v>
                </c:pt>
                <c:pt idx="3">
                  <c:v>NICARAGUA</c:v>
                </c:pt>
              </c:strCache>
            </c:strRef>
          </c:cat>
          <c:val>
            <c:numRef>
              <c:f>'producto-país'!$I$359:$I$362</c:f>
              <c:numCache>
                <c:formatCode>0.00</c:formatCode>
                <c:ptCount val="4"/>
                <c:pt idx="0">
                  <c:v>3.4576753000631713</c:v>
                </c:pt>
                <c:pt idx="1">
                  <c:v>6.2047106828072378</c:v>
                </c:pt>
                <c:pt idx="2">
                  <c:v>6.8708390057907618</c:v>
                </c:pt>
                <c:pt idx="3">
                  <c:v>7.70027818491819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A-4A9C-B8D6-E1BD4D33E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 de principales productos exportados a China Ene-Noviembre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50245563911742952"/>
          <c:y val="0.2170673076923077"/>
          <c:w val="0.4635420962030618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'país-producto'!$E$205:$E$214</c:f>
              <c:strCache>
                <c:ptCount val="10"/>
                <c:pt idx="0">
                  <c:v>Las demás maderas, incluso descortezadas, desalburadas o escuadradas </c:v>
                </c:pt>
                <c:pt idx="1">
                  <c:v>Las demás maderas aserradas o desbastadas longitudinalmente</c:v>
                </c:pt>
                <c:pt idx="2">
                  <c:v>Las demás maderas en bruto, incluso descortezadas, desalburadas o escuadradas.</c:v>
                </c:pt>
                <c:pt idx="3">
                  <c:v>Desperdicios y desechos, de aluminio</c:v>
                </c:pt>
                <c:pt idx="4">
                  <c:v>Harina de pescado.</c:v>
                </c:pt>
                <c:pt idx="5">
                  <c:v>Despojos comestibles de animales de la especie bovina, frescos o refrigerados.</c:v>
                </c:pt>
                <c:pt idx="6">
                  <c:v>Cueros y pieles curtidos o "crust" de bovino, enteros, depilados</c:v>
                </c:pt>
                <c:pt idx="7">
                  <c:v>Los demás cortes (trozos) de carne de bovino sin deshuesar</c:v>
                </c:pt>
                <c:pt idx="8">
                  <c:v>Carne de animales de la especie bovina, deshuesada, congelada.</c:v>
                </c:pt>
                <c:pt idx="9">
                  <c:v>Café tostado, descafeinado.</c:v>
                </c:pt>
              </c:strCache>
            </c:strRef>
          </c:cat>
          <c:val>
            <c:numRef>
              <c:f>'país-producto'!$F$205:$F$214</c:f>
              <c:numCache>
                <c:formatCode>0.00</c:formatCode>
                <c:ptCount val="10"/>
                <c:pt idx="0">
                  <c:v>0.10282637954239569</c:v>
                </c:pt>
                <c:pt idx="1">
                  <c:v>0.18302754693161569</c:v>
                </c:pt>
                <c:pt idx="2">
                  <c:v>0.18347110808049458</c:v>
                </c:pt>
                <c:pt idx="3">
                  <c:v>0.89700119443950288</c:v>
                </c:pt>
                <c:pt idx="4">
                  <c:v>0.99509620478932048</c:v>
                </c:pt>
                <c:pt idx="5">
                  <c:v>1.1348190892002856</c:v>
                </c:pt>
                <c:pt idx="6">
                  <c:v>1.5187724396524129</c:v>
                </c:pt>
                <c:pt idx="7">
                  <c:v>2.8420053183732921</c:v>
                </c:pt>
                <c:pt idx="8">
                  <c:v>4.6535470266556676</c:v>
                </c:pt>
                <c:pt idx="9">
                  <c:v>60.520597775718258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2-4250-A737-9DFB88DBA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 de principales productos exportados a India Ene-Nov.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5087037269357263"/>
          <c:y val="0.2170673076923077"/>
          <c:w val="0.45729410346668242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'país-producto'!$E$160:$E$166</c:f>
              <c:strCache>
                <c:ptCount val="7"/>
                <c:pt idx="0">
                  <c:v>Las demás maderas aserradas o desbastadas longitudinalmente, cortadas o desenrolladas, incluso cepilladas, lijadas o unidas por los extremos, de espesor superior a 6 mm.</c:v>
                </c:pt>
                <c:pt idx="1">
                  <c:v>Los demás papeles o cartones, incluidos los desperdicios y desechos sin clasificar.</c:v>
                </c:pt>
                <c:pt idx="2">
                  <c:v>Las demás maderas en bruto, incluso descortezadas, desalburadas o escuadradas.</c:v>
                </c:pt>
                <c:pt idx="3">
                  <c:v>Las demás maderas, incluso descortezadas, desalburadas o escuadradas de las maderas tropicales citadas en la nota de subpartida 2 de este Capítulo.</c:v>
                </c:pt>
                <c:pt idx="4">
                  <c:v>Desperdicios y desechos, de fundición, de hierro o acero.</c:v>
                </c:pt>
                <c:pt idx="5">
                  <c:v>Desperdicios y desechos, de aluminio.</c:v>
                </c:pt>
                <c:pt idx="6">
                  <c:v>Cueros y pieles curtidos o "crust" de bovino, enteros, depilados, de semicurtición mineral al cromo húmedo ("Wet blue"), con una superficie por unidad inferior o unidad inferior o igual a 2.6 m2 (28 pies cuadrados), excepto en plena flor sin dividir; divid</c:v>
                </c:pt>
              </c:strCache>
            </c:strRef>
          </c:cat>
          <c:val>
            <c:numRef>
              <c:f>'país-producto'!$F$160:$F$166</c:f>
              <c:numCache>
                <c:formatCode>0.00</c:formatCode>
                <c:ptCount val="7"/>
                <c:pt idx="0">
                  <c:v>4.0068259385665529E-2</c:v>
                </c:pt>
                <c:pt idx="1">
                  <c:v>5.0197926484448631E-2</c:v>
                </c:pt>
                <c:pt idx="2">
                  <c:v>0.13204901762427587</c:v>
                </c:pt>
                <c:pt idx="3">
                  <c:v>0.14625737254719429</c:v>
                </c:pt>
                <c:pt idx="4">
                  <c:v>0.21086075364105725</c:v>
                </c:pt>
                <c:pt idx="5">
                  <c:v>0.22939769233131871</c:v>
                </c:pt>
                <c:pt idx="6">
                  <c:v>1.4070987257047238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B-4CD4-B593-9423B90E0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principales productos exportados a Costa</a:t>
            </a:r>
            <a:r>
              <a:rPr lang="es-PA" baseline="0"/>
              <a:t> Rica</a:t>
            </a:r>
            <a:r>
              <a:rPr lang="es-PA"/>
              <a:t> Ene-Nov. 2019</a:t>
            </a:r>
          </a:p>
        </c:rich>
      </c:tx>
      <c:layout>
        <c:manualLayout>
          <c:xMode val="edge"/>
          <c:yMode val="edge"/>
          <c:x val="0.11333998617340398"/>
          <c:y val="1.8132366273798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53986212290795321"/>
          <c:y val="0.2170673076923077"/>
          <c:w val="0.42613561241253811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'país-producto'!$E$118:$E$127</c:f>
              <c:strCache>
                <c:ptCount val="10"/>
                <c:pt idx="0">
                  <c:v>Aceite de palma y sus fracciones, en bruto</c:v>
                </c:pt>
                <c:pt idx="1">
                  <c:v>Harina,  polvo y "pellets", de carne o de despojos; chicharrones</c:v>
                </c:pt>
                <c:pt idx="2">
                  <c:v>Envases  de pulpa moldeada para portar o envasar huevos, de pasta de papel</c:v>
                </c:pt>
                <c:pt idx="3">
                  <c:v>Leche y nata (crema), sin adición de azúcar ni otro edulcorante, evaporadas</c:v>
                </c:pt>
                <c:pt idx="4">
                  <c:v>Las demás construcciones y sus partes de fundición, hierro o acero</c:v>
                </c:pt>
                <c:pt idx="5">
                  <c:v>Atunes  de  aleta  amarilla, frescos  o  refrigerados,  excepto   los  hígados,  huevas  y lechas</c:v>
                </c:pt>
                <c:pt idx="6">
                  <c:v>Huevos de la especie Gallus domesticus, con cáscara, frescos, fecundados para incubación.</c:v>
                </c:pt>
                <c:pt idx="7">
                  <c:v>Queso fundido, excepto el rayado o en polvo.</c:v>
                </c:pt>
                <c:pt idx="8">
                  <c:v>Envases para cervezas o bebidas gasificadas, de capacidad inferior o igual a 300 l, de aluminio.</c:v>
                </c:pt>
                <c:pt idx="9">
                  <c:v>Medicamentos, constituido  por  productos  mezclados entre sí para uso veterinario</c:v>
                </c:pt>
              </c:strCache>
            </c:strRef>
          </c:cat>
          <c:val>
            <c:numRef>
              <c:f>'país-producto'!$F$118:$F$127</c:f>
              <c:numCache>
                <c:formatCode>0.00</c:formatCode>
                <c:ptCount val="10"/>
                <c:pt idx="0">
                  <c:v>0.58507738693467337</c:v>
                </c:pt>
                <c:pt idx="1">
                  <c:v>0.68307224064482064</c:v>
                </c:pt>
                <c:pt idx="2">
                  <c:v>1.0997020166472857</c:v>
                </c:pt>
                <c:pt idx="3">
                  <c:v>1.6558325171801385</c:v>
                </c:pt>
                <c:pt idx="4">
                  <c:v>2.3146603588268175</c:v>
                </c:pt>
                <c:pt idx="5">
                  <c:v>4.2269055638098063</c:v>
                </c:pt>
                <c:pt idx="6">
                  <c:v>4.2384417970377664</c:v>
                </c:pt>
                <c:pt idx="7">
                  <c:v>4.2902498743580004</c:v>
                </c:pt>
                <c:pt idx="8">
                  <c:v>6.828553559087263</c:v>
                </c:pt>
                <c:pt idx="9">
                  <c:v>8.9934614591103141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4-4952-BD1F-331EF9E63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Relación Valor FOB / Peso, de principales productos exportados a Países</a:t>
            </a:r>
            <a:r>
              <a:rPr lang="es-PA" baseline="0"/>
              <a:t> Bajos</a:t>
            </a:r>
            <a:r>
              <a:rPr lang="es-PA"/>
              <a:t> Ene-Nov.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0.4723775018920181"/>
          <c:y val="0.2170673076923077"/>
          <c:w val="0.49904384651305089"/>
          <c:h val="0.689990914597213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'país-producto'!$E$70:$E$79</c:f>
              <c:strCache>
                <c:ptCount val="10"/>
                <c:pt idx="0">
                  <c:v>Bananas frescas</c:v>
                </c:pt>
                <c:pt idx="1">
                  <c:v>Sandías Frescas</c:v>
                </c:pt>
                <c:pt idx="2">
                  <c:v>Piñas frescas o secas</c:v>
                </c:pt>
                <c:pt idx="3">
                  <c:v>Aceites vegetales hidrogenados usados en la industria alimenticia.</c:v>
                </c:pt>
                <c:pt idx="4">
                  <c:v>Melones frescos</c:v>
                </c:pt>
                <c:pt idx="5">
                  <c:v>Cacao en grano, entero o partido, crudo o tostado</c:v>
                </c:pt>
                <c:pt idx="6">
                  <c:v>Manteca, grasa y aceite de cacao</c:v>
                </c:pt>
                <c:pt idx="7">
                  <c:v>Ron</c:v>
                </c:pt>
                <c:pt idx="8">
                  <c:v>Cobias frescos o refrigerados, excepto los hígados, huevas y lechas.</c:v>
                </c:pt>
                <c:pt idx="9">
                  <c:v>Café tostado, descafeinado</c:v>
                </c:pt>
              </c:strCache>
            </c:strRef>
          </c:cat>
          <c:val>
            <c:numRef>
              <c:f>'país-producto'!$F$70:$F$79</c:f>
              <c:numCache>
                <c:formatCode>0.00</c:formatCode>
                <c:ptCount val="10"/>
                <c:pt idx="0">
                  <c:v>0.38942395813473907</c:v>
                </c:pt>
                <c:pt idx="1">
                  <c:v>0.39208235079573711</c:v>
                </c:pt>
                <c:pt idx="2">
                  <c:v>0.49963953294778801</c:v>
                </c:pt>
                <c:pt idx="3">
                  <c:v>0.55253133090993611</c:v>
                </c:pt>
                <c:pt idx="4">
                  <c:v>0.62123930890439816</c:v>
                </c:pt>
                <c:pt idx="5">
                  <c:v>3.1188235294117646</c:v>
                </c:pt>
                <c:pt idx="6">
                  <c:v>4.4865833333333329</c:v>
                </c:pt>
                <c:pt idx="7">
                  <c:v>6.4197917246239733</c:v>
                </c:pt>
                <c:pt idx="8">
                  <c:v>11.571308511180156</c:v>
                </c:pt>
                <c:pt idx="9">
                  <c:v>12.799968338685604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A7-4226-A72E-A5A3947F1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3922880"/>
        <c:axId val="573923208"/>
      </c:barChart>
      <c:catAx>
        <c:axId val="573922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3208"/>
        <c:crosses val="autoZero"/>
        <c:auto val="1"/>
        <c:lblAlgn val="ctr"/>
        <c:lblOffset val="100"/>
        <c:noMultiLvlLbl val="0"/>
      </c:catAx>
      <c:valAx>
        <c:axId val="57392320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7392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4.png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image" Target="../media/image12.png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3.gif"/><Relationship Id="rId33" Type="http://schemas.openxmlformats.org/officeDocument/2006/relationships/image" Target="../media/image11.jpe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image" Target="../media/image7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image" Target="../media/image2.jpeg"/><Relationship Id="rId32" Type="http://schemas.openxmlformats.org/officeDocument/2006/relationships/image" Target="../media/image10.png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image" Target="../media/image1.jpeg"/><Relationship Id="rId28" Type="http://schemas.openxmlformats.org/officeDocument/2006/relationships/image" Target="../media/image6.jpeg"/><Relationship Id="rId36" Type="http://schemas.openxmlformats.org/officeDocument/2006/relationships/chart" Target="../charts/chart24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image" Target="../media/image9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5.jpeg"/><Relationship Id="rId30" Type="http://schemas.openxmlformats.org/officeDocument/2006/relationships/image" Target="../media/image8.jpeg"/><Relationship Id="rId35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26" Type="http://schemas.openxmlformats.org/officeDocument/2006/relationships/chart" Target="../charts/chart50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chart" Target="../charts/chart49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29" Type="http://schemas.openxmlformats.org/officeDocument/2006/relationships/chart" Target="../charts/chart53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28" Type="http://schemas.openxmlformats.org/officeDocument/2006/relationships/chart" Target="../charts/chart52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Relationship Id="rId27" Type="http://schemas.openxmlformats.org/officeDocument/2006/relationships/chart" Target="../charts/chart51.xml"/><Relationship Id="rId30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17</xdr:row>
      <xdr:rowOff>93343</xdr:rowOff>
    </xdr:from>
    <xdr:to>
      <xdr:col>3</xdr:col>
      <xdr:colOff>142875</xdr:colOff>
      <xdr:row>41</xdr:row>
      <xdr:rowOff>171449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CDC67CA-986A-4A4A-85BA-509987203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994410</xdr:colOff>
      <xdr:row>66</xdr:row>
      <xdr:rowOff>26670</xdr:rowOff>
    </xdr:from>
    <xdr:to>
      <xdr:col>3</xdr:col>
      <xdr:colOff>200025</xdr:colOff>
      <xdr:row>89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4F8A459-1785-4BF5-9770-329F274EF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1003935</xdr:colOff>
      <xdr:row>113</xdr:row>
      <xdr:rowOff>140970</xdr:rowOff>
    </xdr:from>
    <xdr:to>
      <xdr:col>3</xdr:col>
      <xdr:colOff>247650</xdr:colOff>
      <xdr:row>138</xdr:row>
      <xdr:rowOff>95250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13F2794-96F6-40FE-8645-012B89695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657225</xdr:colOff>
      <xdr:row>154</xdr:row>
      <xdr:rowOff>161925</xdr:rowOff>
    </xdr:from>
    <xdr:to>
      <xdr:col>3</xdr:col>
      <xdr:colOff>66675</xdr:colOff>
      <xdr:row>179</xdr:row>
      <xdr:rowOff>161925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334EC5A5-54CE-4A95-AEC6-E35DA3DF2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228600</xdr:colOff>
      <xdr:row>203</xdr:row>
      <xdr:rowOff>114300</xdr:rowOff>
    </xdr:from>
    <xdr:to>
      <xdr:col>3</xdr:col>
      <xdr:colOff>28575</xdr:colOff>
      <xdr:row>231</xdr:row>
      <xdr:rowOff>95250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0C0A816-49F3-4A87-8934-30FE111CD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100964</xdr:colOff>
      <xdr:row>203</xdr:row>
      <xdr:rowOff>116204</xdr:rowOff>
    </xdr:from>
    <xdr:to>
      <xdr:col>10</xdr:col>
      <xdr:colOff>390525</xdr:colOff>
      <xdr:row>231</xdr:row>
      <xdr:rowOff>95249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DC6C42DA-0B35-4B4D-9694-19793A0805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379095</xdr:colOff>
      <xdr:row>154</xdr:row>
      <xdr:rowOff>161925</xdr:rowOff>
    </xdr:from>
    <xdr:to>
      <xdr:col>9</xdr:col>
      <xdr:colOff>523875</xdr:colOff>
      <xdr:row>179</xdr:row>
      <xdr:rowOff>78105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5C7206C7-6D75-4C66-8CDA-3F33E2497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358140</xdr:colOff>
      <xdr:row>113</xdr:row>
      <xdr:rowOff>140969</xdr:rowOff>
    </xdr:from>
    <xdr:to>
      <xdr:col>10</xdr:col>
      <xdr:colOff>390525</xdr:colOff>
      <xdr:row>138</xdr:row>
      <xdr:rowOff>85724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8C431025-3638-4FEA-A8C6-DF56DA7D3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504825</xdr:colOff>
      <xdr:row>66</xdr:row>
      <xdr:rowOff>38099</xdr:rowOff>
    </xdr:from>
    <xdr:to>
      <xdr:col>9</xdr:col>
      <xdr:colOff>762000</xdr:colOff>
      <xdr:row>89</xdr:row>
      <xdr:rowOff>104774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A6DC7F0E-3D36-429E-9556-0873CA617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380999</xdr:colOff>
      <xdr:row>17</xdr:row>
      <xdr:rowOff>114300</xdr:rowOff>
    </xdr:from>
    <xdr:to>
      <xdr:col>10</xdr:col>
      <xdr:colOff>238125</xdr:colOff>
      <xdr:row>42</xdr:row>
      <xdr:rowOff>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F251EB66-5CF5-4774-827C-8FA81C730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15240</xdr:colOff>
      <xdr:row>234</xdr:row>
      <xdr:rowOff>100965</xdr:rowOff>
    </xdr:from>
    <xdr:to>
      <xdr:col>11</xdr:col>
      <xdr:colOff>352425</xdr:colOff>
      <xdr:row>234</xdr:row>
      <xdr:rowOff>104775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2F73D625-BD65-4F9C-B928-F5E54E4C74DF}"/>
            </a:ext>
          </a:extLst>
        </xdr:cNvPr>
        <xdr:cNvCxnSpPr/>
      </xdr:nvCxnSpPr>
      <xdr:spPr>
        <a:xfrm>
          <a:off x="15240" y="42001440"/>
          <a:ext cx="15291435" cy="381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186</xdr:row>
      <xdr:rowOff>0</xdr:rowOff>
    </xdr:from>
    <xdr:to>
      <xdr:col>11</xdr:col>
      <xdr:colOff>472440</xdr:colOff>
      <xdr:row>186</xdr:row>
      <xdr:rowOff>7620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D74BE3EA-1DC5-4E08-8BA0-694F66F86B1C}"/>
            </a:ext>
          </a:extLst>
        </xdr:cNvPr>
        <xdr:cNvCxnSpPr/>
      </xdr:nvCxnSpPr>
      <xdr:spPr>
        <a:xfrm flipV="1">
          <a:off x="0" y="31950660"/>
          <a:ext cx="15300960" cy="762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47</xdr:row>
      <xdr:rowOff>0</xdr:rowOff>
    </xdr:from>
    <xdr:to>
      <xdr:col>11</xdr:col>
      <xdr:colOff>209550</xdr:colOff>
      <xdr:row>47</xdr:row>
      <xdr:rowOff>38100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id="{065905FB-C333-4AE6-9D7F-C895C78EA98D}"/>
            </a:ext>
          </a:extLst>
        </xdr:cNvPr>
        <xdr:cNvCxnSpPr/>
      </xdr:nvCxnSpPr>
      <xdr:spPr>
        <a:xfrm>
          <a:off x="0" y="8353425"/>
          <a:ext cx="15020925" cy="381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95</xdr:row>
      <xdr:rowOff>104775</xdr:rowOff>
    </xdr:from>
    <xdr:to>
      <xdr:col>10</xdr:col>
      <xdr:colOff>762000</xdr:colOff>
      <xdr:row>95</xdr:row>
      <xdr:rowOff>106680</xdr:rowOff>
    </xdr:to>
    <xdr:cxnSp macro="">
      <xdr:nvCxnSpPr>
        <xdr:cNvPr id="26" name="Conector recto 25">
          <a:extLst>
            <a:ext uri="{FF2B5EF4-FFF2-40B4-BE49-F238E27FC236}">
              <a16:creationId xmlns:a16="http://schemas.microsoft.com/office/drawing/2014/main" id="{6A60F139-5556-4A26-832F-C452BC31220F}"/>
            </a:ext>
          </a:extLst>
        </xdr:cNvPr>
        <xdr:cNvCxnSpPr/>
      </xdr:nvCxnSpPr>
      <xdr:spPr>
        <a:xfrm flipV="1">
          <a:off x="0" y="16687800"/>
          <a:ext cx="14782800" cy="190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140</xdr:row>
      <xdr:rowOff>148590</xdr:rowOff>
    </xdr:from>
    <xdr:to>
      <xdr:col>11</xdr:col>
      <xdr:colOff>228600</xdr:colOff>
      <xdr:row>140</xdr:row>
      <xdr:rowOff>152400</xdr:rowOff>
    </xdr:to>
    <xdr:cxnSp macro="">
      <xdr:nvCxnSpPr>
        <xdr:cNvPr id="30" name="Conector recto 29">
          <a:extLst>
            <a:ext uri="{FF2B5EF4-FFF2-40B4-BE49-F238E27FC236}">
              <a16:creationId xmlns:a16="http://schemas.microsoft.com/office/drawing/2014/main" id="{165B4C2F-2BF7-4462-AA8A-3504A07EF137}"/>
            </a:ext>
          </a:extLst>
        </xdr:cNvPr>
        <xdr:cNvCxnSpPr/>
      </xdr:nvCxnSpPr>
      <xdr:spPr>
        <a:xfrm>
          <a:off x="28575" y="25104090"/>
          <a:ext cx="15011400" cy="3810"/>
        </a:xfrm>
        <a:prstGeom prst="line">
          <a:avLst/>
        </a:prstGeom>
        <a:noFill/>
        <a:ln w="28575" cap="flat" cmpd="sng" algn="ctr">
          <a:solidFill>
            <a:srgbClr val="4472C4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219075</xdr:colOff>
      <xdr:row>244</xdr:row>
      <xdr:rowOff>85725</xdr:rowOff>
    </xdr:from>
    <xdr:to>
      <xdr:col>1</xdr:col>
      <xdr:colOff>4602480</xdr:colOff>
      <xdr:row>264</xdr:row>
      <xdr:rowOff>51435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F87E612D-D444-4435-9E04-F71066C91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4772024</xdr:colOff>
      <xdr:row>244</xdr:row>
      <xdr:rowOff>95249</xdr:rowOff>
    </xdr:from>
    <xdr:to>
      <xdr:col>7</xdr:col>
      <xdr:colOff>342899</xdr:colOff>
      <xdr:row>264</xdr:row>
      <xdr:rowOff>47624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8A48DF95-DD94-4851-B0A6-7423CCCEC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266</xdr:row>
      <xdr:rowOff>7620</xdr:rowOff>
    </xdr:from>
    <xdr:to>
      <xdr:col>11</xdr:col>
      <xdr:colOff>390525</xdr:colOff>
      <xdr:row>266</xdr:row>
      <xdr:rowOff>9525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D4ABD4C7-1042-4323-9885-27004519F511}"/>
            </a:ext>
          </a:extLst>
        </xdr:cNvPr>
        <xdr:cNvCxnSpPr/>
      </xdr:nvCxnSpPr>
      <xdr:spPr>
        <a:xfrm>
          <a:off x="0" y="47394495"/>
          <a:ext cx="15344775" cy="190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710565</xdr:colOff>
      <xdr:row>283</xdr:row>
      <xdr:rowOff>118110</xdr:rowOff>
    </xdr:from>
    <xdr:to>
      <xdr:col>3</xdr:col>
      <xdr:colOff>28575</xdr:colOff>
      <xdr:row>309</xdr:row>
      <xdr:rowOff>38100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977164C0-70DF-4C76-8C3E-DE533AA3C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95250</xdr:colOff>
      <xdr:row>283</xdr:row>
      <xdr:rowOff>123825</xdr:rowOff>
    </xdr:from>
    <xdr:to>
      <xdr:col>10</xdr:col>
      <xdr:colOff>438150</xdr:colOff>
      <xdr:row>309</xdr:row>
      <xdr:rowOff>47625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2C2BC610-DF09-49C0-A85B-230304741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313</xdr:row>
      <xdr:rowOff>160020</xdr:rowOff>
    </xdr:from>
    <xdr:to>
      <xdr:col>11</xdr:col>
      <xdr:colOff>342900</xdr:colOff>
      <xdr:row>314</xdr:row>
      <xdr:rowOff>0</xdr:rowOff>
    </xdr:to>
    <xdr:cxnSp macro="">
      <xdr:nvCxnSpPr>
        <xdr:cNvPr id="39" name="Conector recto 38">
          <a:extLst>
            <a:ext uri="{FF2B5EF4-FFF2-40B4-BE49-F238E27FC236}">
              <a16:creationId xmlns:a16="http://schemas.microsoft.com/office/drawing/2014/main" id="{77434641-CA77-495B-888E-204E589D9B57}"/>
            </a:ext>
          </a:extLst>
        </xdr:cNvPr>
        <xdr:cNvCxnSpPr/>
      </xdr:nvCxnSpPr>
      <xdr:spPr>
        <a:xfrm>
          <a:off x="0" y="55605045"/>
          <a:ext cx="15297150" cy="1143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169545</xdr:colOff>
      <xdr:row>333</xdr:row>
      <xdr:rowOff>169544</xdr:rowOff>
    </xdr:from>
    <xdr:to>
      <xdr:col>3</xdr:col>
      <xdr:colOff>161925</xdr:colOff>
      <xdr:row>360</xdr:row>
      <xdr:rowOff>152399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1C7A7364-D6E4-4C0F-A179-D8E8D4EAD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352424</xdr:colOff>
      <xdr:row>333</xdr:row>
      <xdr:rowOff>161925</xdr:rowOff>
    </xdr:from>
    <xdr:to>
      <xdr:col>10</xdr:col>
      <xdr:colOff>285749</xdr:colOff>
      <xdr:row>360</xdr:row>
      <xdr:rowOff>142875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CDD05B56-6717-4351-A9B0-DCD720B9E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9525</xdr:colOff>
      <xdr:row>367</xdr:row>
      <xdr:rowOff>9525</xdr:rowOff>
    </xdr:from>
    <xdr:to>
      <xdr:col>11</xdr:col>
      <xdr:colOff>247650</xdr:colOff>
      <xdr:row>367</xdr:row>
      <xdr:rowOff>26670</xdr:rowOff>
    </xdr:to>
    <xdr:cxnSp macro="">
      <xdr:nvCxnSpPr>
        <xdr:cNvPr id="27" name="Conector recto 26">
          <a:extLst>
            <a:ext uri="{FF2B5EF4-FFF2-40B4-BE49-F238E27FC236}">
              <a16:creationId xmlns:a16="http://schemas.microsoft.com/office/drawing/2014/main" id="{A8FE0F2C-7B33-45FB-B819-2F663F976C3B}"/>
            </a:ext>
          </a:extLst>
        </xdr:cNvPr>
        <xdr:cNvCxnSpPr/>
      </xdr:nvCxnSpPr>
      <xdr:spPr>
        <a:xfrm flipV="1">
          <a:off x="9525" y="66017775"/>
          <a:ext cx="15192375" cy="1714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318135</xdr:colOff>
      <xdr:row>386</xdr:row>
      <xdr:rowOff>5715</xdr:rowOff>
    </xdr:from>
    <xdr:to>
      <xdr:col>3</xdr:col>
      <xdr:colOff>371475</xdr:colOff>
      <xdr:row>412</xdr:row>
      <xdr:rowOff>85725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E808ACC8-4FEF-4E57-BF38-F4BA617016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516255</xdr:colOff>
      <xdr:row>386</xdr:row>
      <xdr:rowOff>7619</xdr:rowOff>
    </xdr:from>
    <xdr:to>
      <xdr:col>9</xdr:col>
      <xdr:colOff>638175</xdr:colOff>
      <xdr:row>412</xdr:row>
      <xdr:rowOff>85724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CCE3D5E-F465-4094-8016-EA1416AB0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414</xdr:row>
      <xdr:rowOff>142875</xdr:rowOff>
    </xdr:from>
    <xdr:to>
      <xdr:col>12</xdr:col>
      <xdr:colOff>695325</xdr:colOff>
      <xdr:row>414</xdr:row>
      <xdr:rowOff>160020</xdr:rowOff>
    </xdr:to>
    <xdr:cxnSp macro="">
      <xdr:nvCxnSpPr>
        <xdr:cNvPr id="31" name="Conector recto 30">
          <a:extLst>
            <a:ext uri="{FF2B5EF4-FFF2-40B4-BE49-F238E27FC236}">
              <a16:creationId xmlns:a16="http://schemas.microsoft.com/office/drawing/2014/main" id="{9FAD140A-5729-4950-BA1D-4AC2358146CD}"/>
            </a:ext>
          </a:extLst>
        </xdr:cNvPr>
        <xdr:cNvCxnSpPr/>
      </xdr:nvCxnSpPr>
      <xdr:spPr>
        <a:xfrm flipV="1">
          <a:off x="0" y="74209275"/>
          <a:ext cx="16440150" cy="1714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68580</xdr:colOff>
      <xdr:row>430</xdr:row>
      <xdr:rowOff>17144</xdr:rowOff>
    </xdr:from>
    <xdr:to>
      <xdr:col>3</xdr:col>
      <xdr:colOff>238125</xdr:colOff>
      <xdr:row>457</xdr:row>
      <xdr:rowOff>76199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DDCADE56-6A7D-4640-974B-26FC69D9D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419100</xdr:colOff>
      <xdr:row>430</xdr:row>
      <xdr:rowOff>28575</xdr:rowOff>
    </xdr:from>
    <xdr:to>
      <xdr:col>10</xdr:col>
      <xdr:colOff>323850</xdr:colOff>
      <xdr:row>457</xdr:row>
      <xdr:rowOff>104775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17D964AA-0A6B-4DF8-AE7F-444737523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28575</xdr:colOff>
      <xdr:row>459</xdr:row>
      <xdr:rowOff>142875</xdr:rowOff>
    </xdr:from>
    <xdr:to>
      <xdr:col>12</xdr:col>
      <xdr:colOff>676275</xdr:colOff>
      <xdr:row>459</xdr:row>
      <xdr:rowOff>150495</xdr:rowOff>
    </xdr:to>
    <xdr:cxnSp macro="">
      <xdr:nvCxnSpPr>
        <xdr:cNvPr id="40" name="Conector recto 39">
          <a:extLst>
            <a:ext uri="{FF2B5EF4-FFF2-40B4-BE49-F238E27FC236}">
              <a16:creationId xmlns:a16="http://schemas.microsoft.com/office/drawing/2014/main" id="{4D343704-F840-4928-95D3-CF14365BD9DC}"/>
            </a:ext>
          </a:extLst>
        </xdr:cNvPr>
        <xdr:cNvCxnSpPr/>
      </xdr:nvCxnSpPr>
      <xdr:spPr>
        <a:xfrm flipV="1">
          <a:off x="28575" y="81924525"/>
          <a:ext cx="16392525" cy="762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533399</xdr:colOff>
      <xdr:row>524</xdr:row>
      <xdr:rowOff>142874</xdr:rowOff>
    </xdr:from>
    <xdr:to>
      <xdr:col>3</xdr:col>
      <xdr:colOff>142875</xdr:colOff>
      <xdr:row>550</xdr:row>
      <xdr:rowOff>38099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AA47CC15-8F3F-4E66-8B5A-FBD26101A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264795</xdr:colOff>
      <xdr:row>524</xdr:row>
      <xdr:rowOff>129540</xdr:rowOff>
    </xdr:from>
    <xdr:to>
      <xdr:col>10</xdr:col>
      <xdr:colOff>180975</xdr:colOff>
      <xdr:row>550</xdr:row>
      <xdr:rowOff>38100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FCA4C211-6C95-42A9-ABC6-ACD0C686A9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554</xdr:row>
      <xdr:rowOff>123825</xdr:rowOff>
    </xdr:from>
    <xdr:to>
      <xdr:col>11</xdr:col>
      <xdr:colOff>457200</xdr:colOff>
      <xdr:row>555</xdr:row>
      <xdr:rowOff>7620</xdr:rowOff>
    </xdr:to>
    <xdr:cxnSp macro="">
      <xdr:nvCxnSpPr>
        <xdr:cNvPr id="43" name="Conector recto 42">
          <a:extLst>
            <a:ext uri="{FF2B5EF4-FFF2-40B4-BE49-F238E27FC236}">
              <a16:creationId xmlns:a16="http://schemas.microsoft.com/office/drawing/2014/main" id="{81CE8C14-F499-4342-867F-D4B055EE5F78}"/>
            </a:ext>
          </a:extLst>
        </xdr:cNvPr>
        <xdr:cNvCxnSpPr/>
      </xdr:nvCxnSpPr>
      <xdr:spPr>
        <a:xfrm flipV="1">
          <a:off x="0" y="90135075"/>
          <a:ext cx="15411450" cy="5524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</xdr:colOff>
      <xdr:row>0</xdr:row>
      <xdr:rowOff>9525</xdr:rowOff>
    </xdr:from>
    <xdr:to>
      <xdr:col>0</xdr:col>
      <xdr:colOff>1000125</xdr:colOff>
      <xdr:row>3</xdr:row>
      <xdr:rowOff>93967</xdr:rowOff>
    </xdr:to>
    <xdr:pic>
      <xdr:nvPicPr>
        <xdr:cNvPr id="45" name="Imagen 44" descr="Resultado de imagen de bandera estados unidos">
          <a:extLst>
            <a:ext uri="{FF2B5EF4-FFF2-40B4-BE49-F238E27FC236}">
              <a16:creationId xmlns:a16="http://schemas.microsoft.com/office/drawing/2014/main" id="{5898A70D-FF10-413F-A072-64E9D807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981075" cy="598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137160</xdr:rowOff>
    </xdr:to>
    <xdr:sp macro="" textlink="">
      <xdr:nvSpPr>
        <xdr:cNvPr id="1026" name="AutoShape 2" descr="Resultado de imagen de bandera Países Bajos">
          <a:extLst>
            <a:ext uri="{FF2B5EF4-FFF2-40B4-BE49-F238E27FC236}">
              <a16:creationId xmlns:a16="http://schemas.microsoft.com/office/drawing/2014/main" id="{069B6C54-8FB4-4639-A01E-688C23D175E2}"/>
            </a:ext>
          </a:extLst>
        </xdr:cNvPr>
        <xdr:cNvSpPr>
          <a:spLocks noChangeAspect="1" noChangeArrowheads="1"/>
        </xdr:cNvSpPr>
      </xdr:nvSpPr>
      <xdr:spPr bwMode="auto">
        <a:xfrm>
          <a:off x="0" y="8366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47</xdr:row>
      <xdr:rowOff>95250</xdr:rowOff>
    </xdr:from>
    <xdr:to>
      <xdr:col>0</xdr:col>
      <xdr:colOff>962025</xdr:colOff>
      <xdr:row>51</xdr:row>
      <xdr:rowOff>53875</xdr:rowOff>
    </xdr:to>
    <xdr:pic>
      <xdr:nvPicPr>
        <xdr:cNvPr id="46" name="Imagen 45" descr="Resultado de imagen de bandera Países Bajos">
          <a:extLst>
            <a:ext uri="{FF2B5EF4-FFF2-40B4-BE49-F238E27FC236}">
              <a16:creationId xmlns:a16="http://schemas.microsoft.com/office/drawing/2014/main" id="{78306725-7944-404C-ABD9-74CA29CE7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448675"/>
          <a:ext cx="942975" cy="64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885825</xdr:colOff>
      <xdr:row>99</xdr:row>
      <xdr:rowOff>81749</xdr:rowOff>
    </xdr:to>
    <xdr:pic>
      <xdr:nvPicPr>
        <xdr:cNvPr id="47" name="Imagen 46" descr="Resultado de imagen de bandera costa rica">
          <a:extLst>
            <a:ext uri="{FF2B5EF4-FFF2-40B4-BE49-F238E27FC236}">
              <a16:creationId xmlns:a16="http://schemas.microsoft.com/office/drawing/2014/main" id="{6026BDF0-DDA7-4A59-9B1A-5C835DA2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54475"/>
          <a:ext cx="885825" cy="596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47626</xdr:colOff>
      <xdr:row>141</xdr:row>
      <xdr:rowOff>104775</xdr:rowOff>
    </xdr:from>
    <xdr:to>
      <xdr:col>0</xdr:col>
      <xdr:colOff>847726</xdr:colOff>
      <xdr:row>144</xdr:row>
      <xdr:rowOff>131428</xdr:rowOff>
    </xdr:to>
    <xdr:pic>
      <xdr:nvPicPr>
        <xdr:cNvPr id="48" name="Imagen 47" descr="Resultado de imagen de bandera india">
          <a:extLst>
            <a:ext uri="{FF2B5EF4-FFF2-40B4-BE49-F238E27FC236}">
              <a16:creationId xmlns:a16="http://schemas.microsoft.com/office/drawing/2014/main" id="{5E4665A7-E8AE-464D-B379-D58CF002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25231725"/>
          <a:ext cx="800100" cy="541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304800</xdr:colOff>
      <xdr:row>188</xdr:row>
      <xdr:rowOff>137160</xdr:rowOff>
    </xdr:to>
    <xdr:sp macro="" textlink="">
      <xdr:nvSpPr>
        <xdr:cNvPr id="1032" name="AutoShape 8" descr="Resultado de imagen de bandera China">
          <a:extLst>
            <a:ext uri="{FF2B5EF4-FFF2-40B4-BE49-F238E27FC236}">
              <a16:creationId xmlns:a16="http://schemas.microsoft.com/office/drawing/2014/main" id="{4052C882-6024-4326-8DBA-3D5E36AA400A}"/>
            </a:ext>
          </a:extLst>
        </xdr:cNvPr>
        <xdr:cNvSpPr>
          <a:spLocks noChangeAspect="1" noChangeArrowheads="1"/>
        </xdr:cNvSpPr>
      </xdr:nvSpPr>
      <xdr:spPr bwMode="auto">
        <a:xfrm>
          <a:off x="0" y="33345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47625</xdr:colOff>
      <xdr:row>186</xdr:row>
      <xdr:rowOff>95250</xdr:rowOff>
    </xdr:from>
    <xdr:to>
      <xdr:col>0</xdr:col>
      <xdr:colOff>800100</xdr:colOff>
      <xdr:row>189</xdr:row>
      <xdr:rowOff>92573</xdr:rowOff>
    </xdr:to>
    <xdr:pic>
      <xdr:nvPicPr>
        <xdr:cNvPr id="49" name="Imagen 48" descr="Resultado de imagen de bandera China">
          <a:extLst>
            <a:ext uri="{FF2B5EF4-FFF2-40B4-BE49-F238E27FC236}">
              <a16:creationId xmlns:a16="http://schemas.microsoft.com/office/drawing/2014/main" id="{CFB7057D-C097-487F-B41F-BA7618BD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3928050"/>
          <a:ext cx="752475" cy="511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304800</xdr:colOff>
      <xdr:row>236</xdr:row>
      <xdr:rowOff>137160</xdr:rowOff>
    </xdr:to>
    <xdr:sp macro="" textlink="">
      <xdr:nvSpPr>
        <xdr:cNvPr id="1034" name="AutoShape 10" descr="Resultado de imagen de bandera dinamarca">
          <a:extLst>
            <a:ext uri="{FF2B5EF4-FFF2-40B4-BE49-F238E27FC236}">
              <a16:creationId xmlns:a16="http://schemas.microsoft.com/office/drawing/2014/main" id="{EDA931E5-3D69-4419-BCB6-5767BF5FB1FB}"/>
            </a:ext>
          </a:extLst>
        </xdr:cNvPr>
        <xdr:cNvSpPr>
          <a:spLocks noChangeAspect="1" noChangeArrowheads="1"/>
        </xdr:cNvSpPr>
      </xdr:nvSpPr>
      <xdr:spPr bwMode="auto">
        <a:xfrm>
          <a:off x="0" y="41559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235</xdr:row>
      <xdr:rowOff>0</xdr:rowOff>
    </xdr:from>
    <xdr:to>
      <xdr:col>0</xdr:col>
      <xdr:colOff>685801</xdr:colOff>
      <xdr:row>237</xdr:row>
      <xdr:rowOff>107421</xdr:rowOff>
    </xdr:to>
    <xdr:pic>
      <xdr:nvPicPr>
        <xdr:cNvPr id="50" name="Imagen 49" descr="Resultado de imagen de bandera dinamarca">
          <a:extLst>
            <a:ext uri="{FF2B5EF4-FFF2-40B4-BE49-F238E27FC236}">
              <a16:creationId xmlns:a16="http://schemas.microsoft.com/office/drawing/2014/main" id="{8EF74DB6-6A43-4956-8B6F-86D01BA2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2405300"/>
          <a:ext cx="685800" cy="450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66676</xdr:colOff>
      <xdr:row>266</xdr:row>
      <xdr:rowOff>133350</xdr:rowOff>
    </xdr:from>
    <xdr:to>
      <xdr:col>0</xdr:col>
      <xdr:colOff>714376</xdr:colOff>
      <xdr:row>269</xdr:row>
      <xdr:rowOff>60884</xdr:rowOff>
    </xdr:to>
    <xdr:pic>
      <xdr:nvPicPr>
        <xdr:cNvPr id="51" name="Imagen 50" descr="Resultado de imagen de bandera taiwán">
          <a:extLst>
            <a:ext uri="{FF2B5EF4-FFF2-40B4-BE49-F238E27FC236}">
              <a16:creationId xmlns:a16="http://schemas.microsoft.com/office/drawing/2014/main" id="{E77ED7CC-C521-4423-A7FA-A76724D2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47853600"/>
          <a:ext cx="647700" cy="441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304800</xdr:colOff>
      <xdr:row>318</xdr:row>
      <xdr:rowOff>137160</xdr:rowOff>
    </xdr:to>
    <xdr:sp macro="" textlink="">
      <xdr:nvSpPr>
        <xdr:cNvPr id="1037" name="AutoShape 13" descr="Resultado de imagen de bandera guatemala">
          <a:extLst>
            <a:ext uri="{FF2B5EF4-FFF2-40B4-BE49-F238E27FC236}">
              <a16:creationId xmlns:a16="http://schemas.microsoft.com/office/drawing/2014/main" id="{54C4828C-7E8A-4002-A2BE-F108D4DF4917}"/>
            </a:ext>
          </a:extLst>
        </xdr:cNvPr>
        <xdr:cNvSpPr>
          <a:spLocks noChangeAspect="1" noChangeArrowheads="1"/>
        </xdr:cNvSpPr>
      </xdr:nvSpPr>
      <xdr:spPr bwMode="auto">
        <a:xfrm>
          <a:off x="0" y="553059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47626</xdr:colOff>
      <xdr:row>316</xdr:row>
      <xdr:rowOff>94309</xdr:rowOff>
    </xdr:from>
    <xdr:to>
      <xdr:col>0</xdr:col>
      <xdr:colOff>885825</xdr:colOff>
      <xdr:row>319</xdr:row>
      <xdr:rowOff>114197</xdr:rowOff>
    </xdr:to>
    <xdr:pic>
      <xdr:nvPicPr>
        <xdr:cNvPr id="52" name="Imagen 51" descr="Resultado de imagen de bandera guatemala">
          <a:extLst>
            <a:ext uri="{FF2B5EF4-FFF2-40B4-BE49-F238E27FC236}">
              <a16:creationId xmlns:a16="http://schemas.microsoft.com/office/drawing/2014/main" id="{BC353B54-4788-4CC9-BBCA-D78741DA7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56387059"/>
          <a:ext cx="838199" cy="53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367</xdr:row>
      <xdr:rowOff>85724</xdr:rowOff>
    </xdr:from>
    <xdr:to>
      <xdr:col>0</xdr:col>
      <xdr:colOff>954452</xdr:colOff>
      <xdr:row>370</xdr:row>
      <xdr:rowOff>95249</xdr:rowOff>
    </xdr:to>
    <xdr:pic>
      <xdr:nvPicPr>
        <xdr:cNvPr id="53" name="Imagen 52" descr="Resultado de imagen de bandera mexico">
          <a:extLst>
            <a:ext uri="{FF2B5EF4-FFF2-40B4-BE49-F238E27FC236}">
              <a16:creationId xmlns:a16="http://schemas.microsoft.com/office/drawing/2014/main" id="{99D598B9-64B7-41CF-8E2A-198B70AC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5779649"/>
          <a:ext cx="897302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415</xdr:row>
      <xdr:rowOff>28575</xdr:rowOff>
    </xdr:from>
    <xdr:to>
      <xdr:col>0</xdr:col>
      <xdr:colOff>942975</xdr:colOff>
      <xdr:row>418</xdr:row>
      <xdr:rowOff>118941</xdr:rowOff>
    </xdr:to>
    <xdr:pic>
      <xdr:nvPicPr>
        <xdr:cNvPr id="54" name="Imagen 53" descr="Resultado de imagen de bandera tailandia">
          <a:extLst>
            <a:ext uri="{FF2B5EF4-FFF2-40B4-BE49-F238E27FC236}">
              <a16:creationId xmlns:a16="http://schemas.microsoft.com/office/drawing/2014/main" id="{51323043-60A8-4182-87CB-7572A08F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3780650"/>
          <a:ext cx="885825" cy="604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304800</xdr:colOff>
      <xdr:row>508</xdr:row>
      <xdr:rowOff>137160</xdr:rowOff>
    </xdr:to>
    <xdr:sp macro="" textlink="">
      <xdr:nvSpPr>
        <xdr:cNvPr id="1041" name="AutoShape 17" descr="Resultado de imagen de bandera españa">
          <a:extLst>
            <a:ext uri="{FF2B5EF4-FFF2-40B4-BE49-F238E27FC236}">
              <a16:creationId xmlns:a16="http://schemas.microsoft.com/office/drawing/2014/main" id="{696A0806-DABF-425D-BF23-A2D703DB7561}"/>
            </a:ext>
          </a:extLst>
        </xdr:cNvPr>
        <xdr:cNvSpPr>
          <a:spLocks noChangeAspect="1" noChangeArrowheads="1"/>
        </xdr:cNvSpPr>
      </xdr:nvSpPr>
      <xdr:spPr bwMode="auto">
        <a:xfrm>
          <a:off x="0" y="79613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57150</xdr:colOff>
      <xdr:row>507</xdr:row>
      <xdr:rowOff>9525</xdr:rowOff>
    </xdr:from>
    <xdr:to>
      <xdr:col>0</xdr:col>
      <xdr:colOff>676275</xdr:colOff>
      <xdr:row>510</xdr:row>
      <xdr:rowOff>127915</xdr:rowOff>
    </xdr:to>
    <xdr:pic>
      <xdr:nvPicPr>
        <xdr:cNvPr id="56" name="Imagen 55" descr="Resultado de imagen de bandera españa">
          <a:extLst>
            <a:ext uri="{FF2B5EF4-FFF2-40B4-BE49-F238E27FC236}">
              <a16:creationId xmlns:a16="http://schemas.microsoft.com/office/drawing/2014/main" id="{4512CC2A-54EA-4E75-A8C9-D979AFB5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1305400"/>
          <a:ext cx="619125" cy="632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506</xdr:row>
      <xdr:rowOff>161925</xdr:rowOff>
    </xdr:from>
    <xdr:to>
      <xdr:col>12</xdr:col>
      <xdr:colOff>657225</xdr:colOff>
      <xdr:row>506</xdr:row>
      <xdr:rowOff>169545</xdr:rowOff>
    </xdr:to>
    <xdr:cxnSp macro="">
      <xdr:nvCxnSpPr>
        <xdr:cNvPr id="63" name="Conector recto 62">
          <a:extLst>
            <a:ext uri="{FF2B5EF4-FFF2-40B4-BE49-F238E27FC236}">
              <a16:creationId xmlns:a16="http://schemas.microsoft.com/office/drawing/2014/main" id="{99FA28B0-1530-40C8-A59F-C75C83165C60}"/>
            </a:ext>
          </a:extLst>
        </xdr:cNvPr>
        <xdr:cNvCxnSpPr/>
      </xdr:nvCxnSpPr>
      <xdr:spPr>
        <a:xfrm flipV="1">
          <a:off x="9525" y="90001725"/>
          <a:ext cx="16421100" cy="762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152400</xdr:colOff>
      <xdr:row>461</xdr:row>
      <xdr:rowOff>0</xdr:rowOff>
    </xdr:from>
    <xdr:to>
      <xdr:col>0</xdr:col>
      <xdr:colOff>962025</xdr:colOff>
      <xdr:row>464</xdr:row>
      <xdr:rowOff>38636</xdr:rowOff>
    </xdr:to>
    <xdr:pic>
      <xdr:nvPicPr>
        <xdr:cNvPr id="64" name="Imagen 63" descr="Resultado de imagen de bandera alemania">
          <a:extLst>
            <a:ext uri="{FF2B5EF4-FFF2-40B4-BE49-F238E27FC236}">
              <a16:creationId xmlns:a16="http://schemas.microsoft.com/office/drawing/2014/main" id="{B30EB09B-9FA6-4AE7-BB98-DCA740F2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2124550"/>
          <a:ext cx="809625" cy="552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478</xdr:row>
      <xdr:rowOff>47625</xdr:rowOff>
    </xdr:from>
    <xdr:to>
      <xdr:col>3</xdr:col>
      <xdr:colOff>169545</xdr:colOff>
      <xdr:row>505</xdr:row>
      <xdr:rowOff>106680</xdr:rowOff>
    </xdr:to>
    <xdr:graphicFrame macro="">
      <xdr:nvGraphicFramePr>
        <xdr:cNvPr id="65" name="Gráfico 64">
          <a:extLst>
            <a:ext uri="{FF2B5EF4-FFF2-40B4-BE49-F238E27FC236}">
              <a16:creationId xmlns:a16="http://schemas.microsoft.com/office/drawing/2014/main" id="{AAA4F4DF-F12E-458C-83F4-46A221883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3</xdr:col>
      <xdr:colOff>295275</xdr:colOff>
      <xdr:row>478</xdr:row>
      <xdr:rowOff>57150</xdr:rowOff>
    </xdr:from>
    <xdr:to>
      <xdr:col>10</xdr:col>
      <xdr:colOff>200025</xdr:colOff>
      <xdr:row>505</xdr:row>
      <xdr:rowOff>95250</xdr:rowOff>
    </xdr:to>
    <xdr:graphicFrame macro="">
      <xdr:nvGraphicFramePr>
        <xdr:cNvPr id="66" name="Gráfico 65">
          <a:extLst>
            <a:ext uri="{FF2B5EF4-FFF2-40B4-BE49-F238E27FC236}">
              <a16:creationId xmlns:a16="http://schemas.microsoft.com/office/drawing/2014/main" id="{DFBC1D2E-40B1-417C-8C9D-DF98C93AB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47625</xdr:rowOff>
    </xdr:from>
    <xdr:to>
      <xdr:col>5</xdr:col>
      <xdr:colOff>180975</xdr:colOff>
      <xdr:row>82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F4FBEDB-1AA3-41F9-ABA6-8CA59C9EAA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85</xdr:row>
      <xdr:rowOff>13334</xdr:rowOff>
    </xdr:from>
    <xdr:to>
      <xdr:col>4</xdr:col>
      <xdr:colOff>466725</xdr:colOff>
      <xdr:row>104</xdr:row>
      <xdr:rowOff>152399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125EB9C-AD06-4F66-A380-AA3F71C3E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</xdr:colOff>
      <xdr:row>107</xdr:row>
      <xdr:rowOff>64770</xdr:rowOff>
    </xdr:from>
    <xdr:to>
      <xdr:col>4</xdr:col>
      <xdr:colOff>219075</xdr:colOff>
      <xdr:row>125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CDC486A-C4F0-412C-8D08-A7A965B31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129</xdr:row>
      <xdr:rowOff>43815</xdr:rowOff>
    </xdr:from>
    <xdr:to>
      <xdr:col>4</xdr:col>
      <xdr:colOff>257175</xdr:colOff>
      <xdr:row>156</xdr:row>
      <xdr:rowOff>161925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0B4A914-232A-4F8C-8D2B-84259559D7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274320</xdr:colOff>
      <xdr:row>29</xdr:row>
      <xdr:rowOff>19050</xdr:rowOff>
    </xdr:from>
    <xdr:to>
      <xdr:col>4</xdr:col>
      <xdr:colOff>38100</xdr:colOff>
      <xdr:row>53</xdr:row>
      <xdr:rowOff>57149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9621D86-C894-44C3-B7FA-FC8413C22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106680</xdr:colOff>
      <xdr:row>29</xdr:row>
      <xdr:rowOff>20955</xdr:rowOff>
    </xdr:from>
    <xdr:to>
      <xdr:col>10</xdr:col>
      <xdr:colOff>428625</xdr:colOff>
      <xdr:row>53</xdr:row>
      <xdr:rowOff>85725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80405DF1-1BBA-45C8-961B-1F46A4BE2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300990</xdr:colOff>
      <xdr:row>60</xdr:row>
      <xdr:rowOff>24765</xdr:rowOff>
    </xdr:from>
    <xdr:to>
      <xdr:col>11</xdr:col>
      <xdr:colOff>590550</xdr:colOff>
      <xdr:row>82</xdr:row>
      <xdr:rowOff>47625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14B2F8D4-FD62-435A-92C9-3B606FC9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541020</xdr:colOff>
      <xdr:row>85</xdr:row>
      <xdr:rowOff>1905</xdr:rowOff>
    </xdr:from>
    <xdr:to>
      <xdr:col>10</xdr:col>
      <xdr:colOff>514350</xdr:colOff>
      <xdr:row>104</xdr:row>
      <xdr:rowOff>74295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ABD1C80F-0C40-4C68-906E-0F7AAA6CF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331470</xdr:colOff>
      <xdr:row>105</xdr:row>
      <xdr:rowOff>148590</xdr:rowOff>
    </xdr:from>
    <xdr:to>
      <xdr:col>10</xdr:col>
      <xdr:colOff>304800</xdr:colOff>
      <xdr:row>125</xdr:row>
      <xdr:rowOff>45720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34285F6B-77E7-4A9A-8B4C-C15B88677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396240</xdr:colOff>
      <xdr:row>129</xdr:row>
      <xdr:rowOff>80009</xdr:rowOff>
    </xdr:from>
    <xdr:to>
      <xdr:col>10</xdr:col>
      <xdr:colOff>762000</xdr:colOff>
      <xdr:row>156</xdr:row>
      <xdr:rowOff>123824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1EB1018D-C5BC-4A15-A177-F7DB53374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11430</xdr:colOff>
      <xdr:row>2</xdr:row>
      <xdr:rowOff>51434</xdr:rowOff>
    </xdr:from>
    <xdr:to>
      <xdr:col>3</xdr:col>
      <xdr:colOff>9525</xdr:colOff>
      <xdr:row>26</xdr:row>
      <xdr:rowOff>38099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247EFD3-264C-4C6C-994E-1CE30BB2B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22</xdr:col>
      <xdr:colOff>525780</xdr:colOff>
      <xdr:row>27</xdr:row>
      <xdr:rowOff>60960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3C22731D-B150-4D2C-87DD-DF2FB2B30621}"/>
            </a:ext>
          </a:extLst>
        </xdr:cNvPr>
        <xdr:cNvCxnSpPr/>
      </xdr:nvCxnSpPr>
      <xdr:spPr>
        <a:xfrm>
          <a:off x="0" y="4526280"/>
          <a:ext cx="21435060" cy="6096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</xdr:colOff>
      <xdr:row>1</xdr:row>
      <xdr:rowOff>171449</xdr:rowOff>
    </xdr:from>
    <xdr:to>
      <xdr:col>9</xdr:col>
      <xdr:colOff>142875</xdr:colOff>
      <xdr:row>24</xdr:row>
      <xdr:rowOff>85724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62F209EE-8E1A-4537-BA73-9B4345631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160</xdr:row>
      <xdr:rowOff>28575</xdr:rowOff>
    </xdr:from>
    <xdr:to>
      <xdr:col>4</xdr:col>
      <xdr:colOff>190500</xdr:colOff>
      <xdr:row>177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C175736B-E12F-43EE-9D70-C09F7C020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342900</xdr:colOff>
      <xdr:row>158</xdr:row>
      <xdr:rowOff>55245</xdr:rowOff>
    </xdr:from>
    <xdr:to>
      <xdr:col>10</xdr:col>
      <xdr:colOff>318135</xdr:colOff>
      <xdr:row>177</xdr:row>
      <xdr:rowOff>123825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148D91FC-2BA2-4EB3-9B30-8B820EAF8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180</xdr:row>
      <xdr:rowOff>112395</xdr:rowOff>
    </xdr:from>
    <xdr:to>
      <xdr:col>4</xdr:col>
      <xdr:colOff>200025</xdr:colOff>
      <xdr:row>197</xdr:row>
      <xdr:rowOff>1905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CC358893-1264-4831-B500-6DE78E4AB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354330</xdr:colOff>
      <xdr:row>178</xdr:row>
      <xdr:rowOff>148590</xdr:rowOff>
    </xdr:from>
    <xdr:to>
      <xdr:col>10</xdr:col>
      <xdr:colOff>192405</xdr:colOff>
      <xdr:row>197</xdr:row>
      <xdr:rowOff>7620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4FD06D4-954C-4F9A-A27C-DE240F1F91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23</xdr:col>
      <xdr:colOff>198120</xdr:colOff>
      <xdr:row>56</xdr:row>
      <xdr:rowOff>22860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D38BF5AB-ED5D-4EAF-AD36-4EDD2199C2E7}"/>
            </a:ext>
          </a:extLst>
        </xdr:cNvPr>
        <xdr:cNvCxnSpPr/>
      </xdr:nvCxnSpPr>
      <xdr:spPr>
        <a:xfrm>
          <a:off x="0" y="9387840"/>
          <a:ext cx="21899880" cy="2286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82</xdr:row>
      <xdr:rowOff>144780</xdr:rowOff>
    </xdr:from>
    <xdr:to>
      <xdr:col>23</xdr:col>
      <xdr:colOff>160020</xdr:colOff>
      <xdr:row>83</xdr:row>
      <xdr:rowOff>0</xdr:rowOff>
    </xdr:to>
    <xdr:cxnSp macro="">
      <xdr:nvCxnSpPr>
        <xdr:cNvPr id="22" name="Conector recto 21">
          <a:extLst>
            <a:ext uri="{FF2B5EF4-FFF2-40B4-BE49-F238E27FC236}">
              <a16:creationId xmlns:a16="http://schemas.microsoft.com/office/drawing/2014/main" id="{549FE46C-8391-43F5-87B4-861E44E92629}"/>
            </a:ext>
          </a:extLst>
        </xdr:cNvPr>
        <xdr:cNvCxnSpPr/>
      </xdr:nvCxnSpPr>
      <xdr:spPr>
        <a:xfrm flipV="1">
          <a:off x="0" y="13891260"/>
          <a:ext cx="21861780" cy="2286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105</xdr:row>
      <xdr:rowOff>0</xdr:rowOff>
    </xdr:from>
    <xdr:to>
      <xdr:col>23</xdr:col>
      <xdr:colOff>99060</xdr:colOff>
      <xdr:row>105</xdr:row>
      <xdr:rowOff>45720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B8ABFFBE-BF95-4D9B-AE2E-FABB8CFD0C9D}"/>
            </a:ext>
          </a:extLst>
        </xdr:cNvPr>
        <xdr:cNvCxnSpPr/>
      </xdr:nvCxnSpPr>
      <xdr:spPr>
        <a:xfrm>
          <a:off x="0" y="17602200"/>
          <a:ext cx="21800820" cy="4572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126</xdr:row>
      <xdr:rowOff>0</xdr:rowOff>
    </xdr:from>
    <xdr:to>
      <xdr:col>23</xdr:col>
      <xdr:colOff>30480</xdr:colOff>
      <xdr:row>126</xdr:row>
      <xdr:rowOff>45720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id="{E97EEBEF-7207-4346-8253-19BAEE78018A}"/>
            </a:ext>
          </a:extLst>
        </xdr:cNvPr>
        <xdr:cNvCxnSpPr/>
      </xdr:nvCxnSpPr>
      <xdr:spPr>
        <a:xfrm>
          <a:off x="0" y="21122640"/>
          <a:ext cx="21732240" cy="4572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158</xdr:row>
      <xdr:rowOff>0</xdr:rowOff>
    </xdr:from>
    <xdr:to>
      <xdr:col>22</xdr:col>
      <xdr:colOff>586740</xdr:colOff>
      <xdr:row>158</xdr:row>
      <xdr:rowOff>7620</xdr:rowOff>
    </xdr:to>
    <xdr:cxnSp macro="">
      <xdr:nvCxnSpPr>
        <xdr:cNvPr id="26" name="Conector recto 25">
          <a:extLst>
            <a:ext uri="{FF2B5EF4-FFF2-40B4-BE49-F238E27FC236}">
              <a16:creationId xmlns:a16="http://schemas.microsoft.com/office/drawing/2014/main" id="{A20BB56C-E547-455A-833B-3F59E29BD5D5}"/>
            </a:ext>
          </a:extLst>
        </xdr:cNvPr>
        <xdr:cNvCxnSpPr/>
      </xdr:nvCxnSpPr>
      <xdr:spPr>
        <a:xfrm>
          <a:off x="0" y="26487120"/>
          <a:ext cx="21496020" cy="762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178</xdr:row>
      <xdr:rowOff>0</xdr:rowOff>
    </xdr:from>
    <xdr:to>
      <xdr:col>22</xdr:col>
      <xdr:colOff>624840</xdr:colOff>
      <xdr:row>178</xdr:row>
      <xdr:rowOff>38100</xdr:rowOff>
    </xdr:to>
    <xdr:cxnSp macro="">
      <xdr:nvCxnSpPr>
        <xdr:cNvPr id="27" name="Conector recto 26">
          <a:extLst>
            <a:ext uri="{FF2B5EF4-FFF2-40B4-BE49-F238E27FC236}">
              <a16:creationId xmlns:a16="http://schemas.microsoft.com/office/drawing/2014/main" id="{2FB19C99-0268-4A95-AE7B-B380124C5418}"/>
            </a:ext>
          </a:extLst>
        </xdr:cNvPr>
        <xdr:cNvCxnSpPr/>
      </xdr:nvCxnSpPr>
      <xdr:spPr>
        <a:xfrm>
          <a:off x="0" y="29839920"/>
          <a:ext cx="21534120" cy="3810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198</xdr:row>
      <xdr:rowOff>0</xdr:rowOff>
    </xdr:from>
    <xdr:to>
      <xdr:col>21</xdr:col>
      <xdr:colOff>502920</xdr:colOff>
      <xdr:row>198</xdr:row>
      <xdr:rowOff>0</xdr:rowOff>
    </xdr:to>
    <xdr:cxnSp macro="">
      <xdr:nvCxnSpPr>
        <xdr:cNvPr id="28" name="Conector recto 27">
          <a:extLst>
            <a:ext uri="{FF2B5EF4-FFF2-40B4-BE49-F238E27FC236}">
              <a16:creationId xmlns:a16="http://schemas.microsoft.com/office/drawing/2014/main" id="{C7707C4D-F1D1-4687-A25A-DA8189202903}"/>
            </a:ext>
          </a:extLst>
        </xdr:cNvPr>
        <xdr:cNvCxnSpPr/>
      </xdr:nvCxnSpPr>
      <xdr:spPr>
        <a:xfrm>
          <a:off x="0" y="33192720"/>
          <a:ext cx="2061972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</xdr:colOff>
      <xdr:row>199</xdr:row>
      <xdr:rowOff>161924</xdr:rowOff>
    </xdr:from>
    <xdr:to>
      <xdr:col>4</xdr:col>
      <xdr:colOff>47625</xdr:colOff>
      <xdr:row>217</xdr:row>
      <xdr:rowOff>133349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653E11BB-E5DA-4214-B0FE-25CE290F8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167640</xdr:colOff>
      <xdr:row>198</xdr:row>
      <xdr:rowOff>59055</xdr:rowOff>
    </xdr:from>
    <xdr:to>
      <xdr:col>10</xdr:col>
      <xdr:colOff>140970</xdr:colOff>
      <xdr:row>217</xdr:row>
      <xdr:rowOff>127635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D04A7830-E945-4E3E-99D4-344FEF21D9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218</xdr:row>
      <xdr:rowOff>0</xdr:rowOff>
    </xdr:from>
    <xdr:to>
      <xdr:col>21</xdr:col>
      <xdr:colOff>502920</xdr:colOff>
      <xdr:row>218</xdr:row>
      <xdr:rowOff>0</xdr:rowOff>
    </xdr:to>
    <xdr:cxnSp macro="">
      <xdr:nvCxnSpPr>
        <xdr:cNvPr id="38" name="Conector recto 37">
          <a:extLst>
            <a:ext uri="{FF2B5EF4-FFF2-40B4-BE49-F238E27FC236}">
              <a16:creationId xmlns:a16="http://schemas.microsoft.com/office/drawing/2014/main" id="{51328BDF-296B-4798-A0D5-06DCFA702FC0}"/>
            </a:ext>
          </a:extLst>
        </xdr:cNvPr>
        <xdr:cNvCxnSpPr/>
      </xdr:nvCxnSpPr>
      <xdr:spPr>
        <a:xfrm>
          <a:off x="0" y="36545520"/>
          <a:ext cx="2061972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221</xdr:row>
      <xdr:rowOff>93345</xdr:rowOff>
    </xdr:from>
    <xdr:to>
      <xdr:col>5</xdr:col>
      <xdr:colOff>123825</xdr:colOff>
      <xdr:row>245</xdr:row>
      <xdr:rowOff>104775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16E37C97-D6CF-40A5-A519-B7D017E9C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226695</xdr:colOff>
      <xdr:row>221</xdr:row>
      <xdr:rowOff>104774</xdr:rowOff>
    </xdr:from>
    <xdr:to>
      <xdr:col>12</xdr:col>
      <xdr:colOff>28575</xdr:colOff>
      <xdr:row>245</xdr:row>
      <xdr:rowOff>76199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EB44A1F3-EBE5-433D-A82A-F6A531824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246</xdr:row>
      <xdr:rowOff>129540</xdr:rowOff>
    </xdr:from>
    <xdr:to>
      <xdr:col>21</xdr:col>
      <xdr:colOff>502920</xdr:colOff>
      <xdr:row>246</xdr:row>
      <xdr:rowOff>129540</xdr:rowOff>
    </xdr:to>
    <xdr:cxnSp macro="">
      <xdr:nvCxnSpPr>
        <xdr:cNvPr id="43" name="Conector recto 42">
          <a:extLst>
            <a:ext uri="{FF2B5EF4-FFF2-40B4-BE49-F238E27FC236}">
              <a16:creationId xmlns:a16="http://schemas.microsoft.com/office/drawing/2014/main" id="{4659821B-044A-449B-AACE-C791B81337F2}"/>
            </a:ext>
          </a:extLst>
        </xdr:cNvPr>
        <xdr:cNvCxnSpPr/>
      </xdr:nvCxnSpPr>
      <xdr:spPr>
        <a:xfrm>
          <a:off x="0" y="41368980"/>
          <a:ext cx="2061972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249</xdr:row>
      <xdr:rowOff>95250</xdr:rowOff>
    </xdr:from>
    <xdr:to>
      <xdr:col>6</xdr:col>
      <xdr:colOff>314325</xdr:colOff>
      <xdr:row>271</xdr:row>
      <xdr:rowOff>114300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E7A1A368-E8E0-4441-AD32-0A6BABA14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638175</xdr:colOff>
      <xdr:row>249</xdr:row>
      <xdr:rowOff>104775</xdr:rowOff>
    </xdr:from>
    <xdr:to>
      <xdr:col>13</xdr:col>
      <xdr:colOff>266700</xdr:colOff>
      <xdr:row>271</xdr:row>
      <xdr:rowOff>123825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2AE1776E-78A6-4D61-B489-49EE49B0A0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21</xdr:col>
      <xdr:colOff>502920</xdr:colOff>
      <xdr:row>280</xdr:row>
      <xdr:rowOff>0</xdr:rowOff>
    </xdr:to>
    <xdr:cxnSp macro="">
      <xdr:nvCxnSpPr>
        <xdr:cNvPr id="40" name="Conector recto 39">
          <a:extLst>
            <a:ext uri="{FF2B5EF4-FFF2-40B4-BE49-F238E27FC236}">
              <a16:creationId xmlns:a16="http://schemas.microsoft.com/office/drawing/2014/main" id="{27E58B46-D729-46A6-A929-49F8071EE850}"/>
            </a:ext>
          </a:extLst>
        </xdr:cNvPr>
        <xdr:cNvCxnSpPr/>
      </xdr:nvCxnSpPr>
      <xdr:spPr>
        <a:xfrm>
          <a:off x="0" y="48006000"/>
          <a:ext cx="2079117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771525</xdr:colOff>
      <xdr:row>282</xdr:row>
      <xdr:rowOff>38099</xdr:rowOff>
    </xdr:from>
    <xdr:to>
      <xdr:col>4</xdr:col>
      <xdr:colOff>257175</xdr:colOff>
      <xdr:row>302</xdr:row>
      <xdr:rowOff>47624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AA5571B8-21E1-4070-931D-75016D7AC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419100</xdr:colOff>
      <xdr:row>281</xdr:row>
      <xdr:rowOff>142875</xdr:rowOff>
    </xdr:from>
    <xdr:to>
      <xdr:col>10</xdr:col>
      <xdr:colOff>392430</xdr:colOff>
      <xdr:row>301</xdr:row>
      <xdr:rowOff>40005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9E8D29CD-09F8-4A11-9BE7-D64064DEB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303</xdr:row>
      <xdr:rowOff>0</xdr:rowOff>
    </xdr:from>
    <xdr:to>
      <xdr:col>21</xdr:col>
      <xdr:colOff>502920</xdr:colOff>
      <xdr:row>303</xdr:row>
      <xdr:rowOff>0</xdr:rowOff>
    </xdr:to>
    <xdr:cxnSp macro="">
      <xdr:nvCxnSpPr>
        <xdr:cNvPr id="47" name="Conector recto 46">
          <a:extLst>
            <a:ext uri="{FF2B5EF4-FFF2-40B4-BE49-F238E27FC236}">
              <a16:creationId xmlns:a16="http://schemas.microsoft.com/office/drawing/2014/main" id="{03C4C903-4C33-4244-BF5F-156FE7F1A50D}"/>
            </a:ext>
          </a:extLst>
        </xdr:cNvPr>
        <xdr:cNvCxnSpPr/>
      </xdr:nvCxnSpPr>
      <xdr:spPr>
        <a:xfrm>
          <a:off x="0" y="51949350"/>
          <a:ext cx="2079117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752474</xdr:colOff>
      <xdr:row>306</xdr:row>
      <xdr:rowOff>66674</xdr:rowOff>
    </xdr:from>
    <xdr:to>
      <xdr:col>4</xdr:col>
      <xdr:colOff>476249</xdr:colOff>
      <xdr:row>326</xdr:row>
      <xdr:rowOff>104775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04434A25-96F9-4CF3-A463-D009127F2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504825</xdr:colOff>
      <xdr:row>306</xdr:row>
      <xdr:rowOff>66674</xdr:rowOff>
    </xdr:from>
    <xdr:to>
      <xdr:col>10</xdr:col>
      <xdr:colOff>609600</xdr:colOff>
      <xdr:row>326</xdr:row>
      <xdr:rowOff>95249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CB508705-C83D-4394-B5E5-429469254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327</xdr:row>
      <xdr:rowOff>0</xdr:rowOff>
    </xdr:from>
    <xdr:to>
      <xdr:col>21</xdr:col>
      <xdr:colOff>502920</xdr:colOff>
      <xdr:row>327</xdr:row>
      <xdr:rowOff>0</xdr:rowOff>
    </xdr:to>
    <xdr:cxnSp macro="">
      <xdr:nvCxnSpPr>
        <xdr:cNvPr id="51" name="Conector recto 50">
          <a:extLst>
            <a:ext uri="{FF2B5EF4-FFF2-40B4-BE49-F238E27FC236}">
              <a16:creationId xmlns:a16="http://schemas.microsoft.com/office/drawing/2014/main" id="{E1DCCA37-E06C-4A04-A82F-291B494500F2}"/>
            </a:ext>
          </a:extLst>
        </xdr:cNvPr>
        <xdr:cNvCxnSpPr/>
      </xdr:nvCxnSpPr>
      <xdr:spPr>
        <a:xfrm>
          <a:off x="0" y="56064150"/>
          <a:ext cx="2079117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714374</xdr:colOff>
      <xdr:row>330</xdr:row>
      <xdr:rowOff>57151</xdr:rowOff>
    </xdr:from>
    <xdr:to>
      <xdr:col>6</xdr:col>
      <xdr:colOff>304800</xdr:colOff>
      <xdr:row>355</xdr:row>
      <xdr:rowOff>123825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44AFE923-32E3-4791-BA04-A6BF553CD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</xdr:col>
      <xdr:colOff>552450</xdr:colOff>
      <xdr:row>330</xdr:row>
      <xdr:rowOff>47625</xdr:rowOff>
    </xdr:from>
    <xdr:to>
      <xdr:col>13</xdr:col>
      <xdr:colOff>523875</xdr:colOff>
      <xdr:row>355</xdr:row>
      <xdr:rowOff>47625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14F6E965-76E1-4E1D-9764-F273537D3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355</xdr:row>
      <xdr:rowOff>152400</xdr:rowOff>
    </xdr:from>
    <xdr:to>
      <xdr:col>21</xdr:col>
      <xdr:colOff>502920</xdr:colOff>
      <xdr:row>355</xdr:row>
      <xdr:rowOff>152400</xdr:rowOff>
    </xdr:to>
    <xdr:cxnSp macro="">
      <xdr:nvCxnSpPr>
        <xdr:cNvPr id="54" name="Conector recto 53">
          <a:extLst>
            <a:ext uri="{FF2B5EF4-FFF2-40B4-BE49-F238E27FC236}">
              <a16:creationId xmlns:a16="http://schemas.microsoft.com/office/drawing/2014/main" id="{A5568E1A-4770-4961-B993-52B828F0CE9B}"/>
            </a:ext>
          </a:extLst>
        </xdr:cNvPr>
        <xdr:cNvCxnSpPr/>
      </xdr:nvCxnSpPr>
      <xdr:spPr>
        <a:xfrm>
          <a:off x="0" y="61017150"/>
          <a:ext cx="2079117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742950</xdr:colOff>
      <xdr:row>357</xdr:row>
      <xdr:rowOff>152400</xdr:rowOff>
    </xdr:from>
    <xdr:to>
      <xdr:col>5</xdr:col>
      <xdr:colOff>295275</xdr:colOff>
      <xdr:row>376</xdr:row>
      <xdr:rowOff>104775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12E93A06-7C28-4EFA-BCA1-3B522D2D3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466725</xdr:colOff>
      <xdr:row>357</xdr:row>
      <xdr:rowOff>152400</xdr:rowOff>
    </xdr:from>
    <xdr:to>
      <xdr:col>12</xdr:col>
      <xdr:colOff>438150</xdr:colOff>
      <xdr:row>376</xdr:row>
      <xdr:rowOff>161925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552CCE21-F10F-4E2F-A3AE-67499553E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377</xdr:row>
      <xdr:rowOff>0</xdr:rowOff>
    </xdr:from>
    <xdr:to>
      <xdr:col>21</xdr:col>
      <xdr:colOff>502920</xdr:colOff>
      <xdr:row>377</xdr:row>
      <xdr:rowOff>0</xdr:rowOff>
    </xdr:to>
    <xdr:cxnSp macro="">
      <xdr:nvCxnSpPr>
        <xdr:cNvPr id="57" name="Conector recto 56">
          <a:extLst>
            <a:ext uri="{FF2B5EF4-FFF2-40B4-BE49-F238E27FC236}">
              <a16:creationId xmlns:a16="http://schemas.microsoft.com/office/drawing/2014/main" id="{CC970038-547B-4CF3-9397-52B439B2A143}"/>
            </a:ext>
          </a:extLst>
        </xdr:cNvPr>
        <xdr:cNvCxnSpPr/>
      </xdr:nvCxnSpPr>
      <xdr:spPr>
        <a:xfrm>
          <a:off x="0" y="64636650"/>
          <a:ext cx="2079117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A9CBCE-AE16-4D16-9EFB-8FDDAD8DBADA}" name="Tabla1" displayName="Tabla1" ref="A5:F17" totalsRowShown="0" headerRowDxfId="67">
  <autoFilter ref="A5:F17" xr:uid="{27022A8C-DAA5-44B0-9E3E-0D131CACD70B}"/>
  <tableColumns count="6">
    <tableColumn id="1" xr3:uid="{CE37584D-00E4-4F80-83F6-E53601E6E19C}" name="Código Arancel" dataDxfId="66"/>
    <tableColumn id="2" xr3:uid="{6B313F39-A8F4-412E-92F2-0913D84CA4CD}" name="Principales productos exportados a Estados Unidos entre Enero-Noviembre 2019"/>
    <tableColumn id="3" xr3:uid="{52B0DA86-27D4-45CC-9765-1631BB126C88}" name="Peso en Kg" dataDxfId="65"/>
    <tableColumn id="4" xr3:uid="{6D29996C-C7AB-4489-9C4D-76B4382D1561}" name="Valor FOB en US$2" dataDxfId="64"/>
    <tableColumn id="5" xr3:uid="{69E6267B-ED0F-4671-A52E-263CFA13FD84}" name="% del Total2" dataDxfId="63">
      <calculatedColumnFormula>D6/$D$17</calculatedColumnFormula>
    </tableColumn>
    <tableColumn id="6" xr3:uid="{A0547004-B0EC-4793-9B91-93C45A9F119D}" name="Relac. Valor/ peso" dataDxfId="62"/>
  </tableColumns>
  <tableStyleInfo name="TableStyleMedium1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676B658-B402-485E-8EB2-FAB32E19FFDA}" name="Tabla10" displayName="Tabla10" ref="A420:F429" totalsRowShown="0" headerRowDxfId="24">
  <autoFilter ref="A420:F429" xr:uid="{E84A4EC9-834F-4B83-8E9B-BA6E7DBDD641}"/>
  <tableColumns count="6">
    <tableColumn id="1" xr3:uid="{A6586C28-1ACC-4802-9B0C-2590D5AE720F}" name="Código Arancel"/>
    <tableColumn id="2" xr3:uid="{E383BCDA-CE8B-4B86-A16D-B59EE0F91EAE}" name="Principales productos eportados a Tailandia entre Enero-Noviembre 2019"/>
    <tableColumn id="3" xr3:uid="{BD3F2A3F-AAC1-4A34-914D-68B132EBEA01}" name="Peso en Kg" dataDxfId="23"/>
    <tableColumn id="4" xr3:uid="{40C33258-EE89-47A1-AFE0-8D804EEE5877}" name="Valor FOB en US$" dataDxfId="22"/>
    <tableColumn id="5" xr3:uid="{97CA6D7D-7682-482F-A673-36C3698CF3F5}" name="% del Total" dataDxfId="21">
      <calculatedColumnFormula>D421/$D$429</calculatedColumnFormula>
    </tableColumn>
    <tableColumn id="6" xr3:uid="{4BC28EEC-298E-40C2-B278-A8E5C2673D63}" name="Relac. Valor/Peso" dataDxfId="20"/>
  </tableColumns>
  <tableStyleInfo name="TableStyleMedium1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4558D69-5E43-4F4E-BDED-2035FBB35B07}" name="Tabla11" displayName="Tabla11" ref="A512:F524" totalsRowShown="0" headerRowDxfId="19">
  <autoFilter ref="A512:F524" xr:uid="{72A3342D-B1EE-46FD-92B1-E39AC5B1463B}"/>
  <tableColumns count="6">
    <tableColumn id="1" xr3:uid="{FF12D2B2-B44B-4530-8406-43902AB2E6C1}" name="Código Arancel" dataDxfId="18"/>
    <tableColumn id="2" xr3:uid="{66AAFEB3-46A7-4BAF-8E17-5F3B6BDA290C}" name="Principales productos exportados a España entre Enero-Noviembre de 2019"/>
    <tableColumn id="3" xr3:uid="{BD9D0A27-1B87-41B8-90C1-FF6D41BCF554}" name="Peso en Kg" dataDxfId="17"/>
    <tableColumn id="4" xr3:uid="{D0DDEF46-0D81-4FD5-BF64-8B7EFEDF8545}" name="Valor FOB en US$" dataDxfId="16"/>
    <tableColumn id="5" xr3:uid="{C1437046-39C9-4E24-A908-73FB5BE6AFC9}" name="% del Total" dataDxfId="15">
      <calculatedColumnFormula>D513/$D$524</calculatedColumnFormula>
    </tableColumn>
    <tableColumn id="6" xr3:uid="{F326DE88-E25B-4287-9FE6-E845DC646A46}" name="Relac. Valor/ Peso" dataDxfId="14"/>
  </tableColumns>
  <tableStyleInfo name="TableStyleMedium1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3C196B8-B85E-40D9-BA9A-F403EF5D36F9}" name="Tabla12" displayName="Tabla12" ref="A466:F478" totalsRowShown="0">
  <autoFilter ref="A466:F478" xr:uid="{40D2CE67-7259-4941-BB32-A004DE19560A}"/>
  <tableColumns count="6">
    <tableColumn id="1" xr3:uid="{72274FA3-C6E1-4519-8CA4-1411D4BF6D8A}" name="Código Arancel"/>
    <tableColumn id="2" xr3:uid="{A6D81201-3FB3-4C41-B6C2-29C807B2197E}" name="Principales productos exportados a Alemania entre Enero-Noviembre de 2019"/>
    <tableColumn id="3" xr3:uid="{70942E96-030C-48F9-B3EC-547AE7528235}" name="Peso en Kg" dataDxfId="3"/>
    <tableColumn id="4" xr3:uid="{C79574C2-065A-4049-9CEC-9FCD656E0F11}" name="Valor FOB en US$" dataDxfId="2"/>
    <tableColumn id="5" xr3:uid="{C4C0EB1A-FE75-4335-8200-196314C31545}" name="% del Total" dataDxfId="1">
      <calculatedColumnFormula>D467/$D$478</calculatedColumnFormula>
    </tableColumn>
    <tableColumn id="6" xr3:uid="{2F41A379-7E3B-49A8-AAF2-8892DBFE27EA}" name="Relac. Valor/Peso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20B6C3B-B318-4579-818F-DB4603427A48}" name="Tabla2" displayName="Tabla2" ref="A53:F65" totalsRowShown="0" headerRowDxfId="61">
  <autoFilter ref="A53:F65" xr:uid="{E5ECC2A2-1A1D-447E-A923-DE2156DA5CD8}"/>
  <tableColumns count="6">
    <tableColumn id="1" xr3:uid="{260319D8-9C22-4B06-A5F6-82B875492BA2}" name="Código Arancel"/>
    <tableColumn id="2" xr3:uid="{91351E92-FA4A-478B-A8EC-3F848E13F743}" name="Principales productos exportados a Países Bajos entre Enero-Noviembre 2019" dataDxfId="60"/>
    <tableColumn id="3" xr3:uid="{61283FD4-18C9-43CF-A988-214EA89E7673}" name="Peso bruto Kg" dataDxfId="59"/>
    <tableColumn id="4" xr3:uid="{61A1923C-CD37-4D98-A628-EA85D75B3716}" name="Valor FOB en US$" dataDxfId="58"/>
    <tableColumn id="5" xr3:uid="{198A8BB8-CC8D-49AD-A6E4-5618F5979BEC}" name="% del Total" dataDxfId="57">
      <calculatedColumnFormula>D54/$D$65</calculatedColumnFormula>
    </tableColumn>
    <tableColumn id="6" xr3:uid="{D6FAECA1-CB06-44A0-8F59-78415E576BD0}" name="Relación valor/peso" dataDxfId="56">
      <calculatedColumnFormula>Tabla2[[#This Row],[Valor FOB en US$]]/Tabla2[[#This Row],[Peso bruto Kg]]</calculatedColumnFormula>
    </tableColumn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8509CA-175F-49D3-AA0A-87C1F5743734}" name="Tabla3" displayName="Tabla3" ref="A101:F113" totalsRowShown="0" headerRowDxfId="55">
  <autoFilter ref="A101:F113" xr:uid="{F409345E-61F6-4E81-86AF-64C794A2B05A}"/>
  <tableColumns count="6">
    <tableColumn id="1" xr3:uid="{72DF226C-1449-4815-8D6F-7B9570015AD2}" name="Código Arancel" dataDxfId="54"/>
    <tableColumn id="2" xr3:uid="{37148D83-EB2A-47EF-BDA3-2642E7E33198}" name="Principales productos exportados a Costa Rica entre Enero-Noviembre 2019" dataDxfId="53"/>
    <tableColumn id="3" xr3:uid="{D201D69B-A41C-4F22-A591-D4F7E0D0C9B9}" name="Peso bruto en Kg" dataDxfId="52"/>
    <tableColumn id="4" xr3:uid="{44A2653E-5B86-4ED1-8AB4-9A8F6CAE9CDF}" name="Valor FOB en US$" dataDxfId="51"/>
    <tableColumn id="5" xr3:uid="{31E154BC-0EBE-4009-8EBC-169CADB41E98}" name="% del Total" dataDxfId="50">
      <calculatedColumnFormula>Tabla3[[#This Row],[Valor FOB en US$]]/$D$114</calculatedColumnFormula>
    </tableColumn>
    <tableColumn id="6" xr3:uid="{54F4FE48-C4D2-457C-BF67-5CA1E8B10FA2}" name="Relac. Precio/peso" dataDxfId="49">
      <calculatedColumnFormula>Tabla3[[#This Row],[Valor FOB en US$]]/Tabla3[[#This Row],[Peso bruto en Kg]]</calculatedColumnFormula>
    </tableColumn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44F6510-42F0-459C-B4D8-E1111D800D4A}" name="Tabla4" displayName="Tabla4" ref="A146:F154" totalsRowShown="0" headerRowDxfId="48">
  <autoFilter ref="A146:F154" xr:uid="{2A599B75-E26B-470F-97F0-37674B5EED4C}"/>
  <tableColumns count="6">
    <tableColumn id="1" xr3:uid="{EF2A6039-2D8E-4394-A5EC-DCB6B9ACF184}" name="Código Arancel"/>
    <tableColumn id="2" xr3:uid="{403872D1-B7CF-4D44-91F6-89F64F48C3A9}" name="Principales productos exportados a India entre Enero-Noviembre 2019"/>
    <tableColumn id="3" xr3:uid="{3A17645E-5022-4708-B53A-18F084D9A129}" name="Peso en Kg" dataDxfId="47"/>
    <tableColumn id="4" xr3:uid="{A6FDDE1F-207A-4EE5-A6E3-B406E3D8D1FB}" name="Valor FOB en US$" dataDxfId="46"/>
    <tableColumn id="5" xr3:uid="{EAC42F88-2279-4B91-B802-A0FB215F6C33}" name="% del Total" dataDxfId="45">
      <calculatedColumnFormula>D147/$D$154</calculatedColumnFormula>
    </tableColumn>
    <tableColumn id="6" xr3:uid="{15C56F95-98BF-4BA3-AD03-B302351985FA}" name="Relación valor/peso" dataDxfId="44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F54DC43-0E31-4EDD-899D-747B3113B22C}" name="Tabla5" displayName="Tabla5" ref="A191:F203" totalsRowShown="0" headerRowDxfId="43">
  <autoFilter ref="A191:F203" xr:uid="{9DF8C772-F0B0-44F9-A332-4E72113C1C87}"/>
  <tableColumns count="6">
    <tableColumn id="1" xr3:uid="{FD9EA2F0-E0AC-472A-8C86-260F2A743E27}" name="Código Arancel"/>
    <tableColumn id="2" xr3:uid="{9A1F1FAC-AE9F-4352-86F2-3BDD4F5D6721}" name="Principales productos exportados a China entre Enero-Noviembre de 2019"/>
    <tableColumn id="3" xr3:uid="{14848C6D-501F-447A-BAAC-ECD990888B8F}" name="Peso en Kg" dataDxfId="42"/>
    <tableColumn id="4" xr3:uid="{BAD52ED3-33BA-4DC5-96FC-A0A684020ECE}" name="Valor FOB en US$" dataDxfId="41"/>
    <tableColumn id="5" xr3:uid="{DD494C08-6E11-4C5F-A252-8EDFC9FB7CA7}" name="% del Total" dataDxfId="40">
      <calculatedColumnFormula>D192/$D$203</calculatedColumnFormula>
    </tableColumn>
    <tableColumn id="6" xr3:uid="{5D107590-9F11-4D02-88C2-E8FE64ABA562}" name="Relac. Valor/peso" dataDxfId="39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3214DE0-7F12-4726-A9BB-084C725E49AC}" name="Tabla6" displayName="Tabla6" ref="A239:F243" totalsRowShown="0" headerRowDxfId="38">
  <autoFilter ref="A239:F243" xr:uid="{2AD58634-A34E-4DA4-90D3-887D24868FF9}"/>
  <tableColumns count="6">
    <tableColumn id="1" xr3:uid="{B6526315-7F05-4684-B642-FBFB796BC486}" name="Código Arancel"/>
    <tableColumn id="2" xr3:uid="{FE85C943-676E-403C-AEBB-A0C6DD7C31E9}" name="Productos exportados a Dinamarca entre Enero-Noviembre 2019" dataDxfId="37"/>
    <tableColumn id="3" xr3:uid="{5C854289-7527-4FD3-98DC-30AF66A6EE5E}" name="Peso en Kg" dataDxfId="36"/>
    <tableColumn id="4" xr3:uid="{666FA1E2-03CB-464B-889C-A766A94F584C}" name="Valor FOB en US$" dataDxfId="35"/>
    <tableColumn id="5" xr3:uid="{9C86184B-0ED8-4387-8145-80920C18F7F3}" name="% del Total" dataDxfId="34">
      <calculatedColumnFormula>D240/$D$243</calculatedColumnFormula>
    </tableColumn>
    <tableColumn id="6" xr3:uid="{CEBA0869-FDC6-4A65-8164-04A3840F8D53}" name="Relac. Valor/Peso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59FD115-E9ED-4C3A-BD9D-07EF8A9EC4A3}" name="Tabla7" displayName="Tabla7" ref="A271:F283" totalsRowShown="0" headerRowDxfId="33">
  <autoFilter ref="A271:F283" xr:uid="{D11DFBB4-7168-463F-BFDF-E310605DE319}"/>
  <tableColumns count="6">
    <tableColumn id="1" xr3:uid="{953F222C-7317-43DD-8B65-43AE6F56CA92}" name="Código Arancel"/>
    <tableColumn id="2" xr3:uid="{EBD2936F-4579-43B3-834A-54B37558F1E8}" name="Principales productos exportados a Taiwán entre Enero-Noviembre de 2019" dataDxfId="13"/>
    <tableColumn id="3" xr3:uid="{2B283D32-91DD-4245-879E-B5F3B31026E3}" name="Peso en Kg" dataDxfId="11"/>
    <tableColumn id="4" xr3:uid="{636A9431-329D-4645-836D-327CF1F65A32}" name="Valor FOB en US$" dataDxfId="12"/>
    <tableColumn id="5" xr3:uid="{C9C2D68F-4B7A-46A2-9F7D-98DF923A9BAB}" name="% del Total" dataDxfId="32">
      <calculatedColumnFormula>D272/$D$283</calculatedColumnFormula>
    </tableColumn>
    <tableColumn id="6" xr3:uid="{900B05A5-4F48-4293-8B75-38EBAA067DE5}" name="Relac. Valor/Precio" dataDxfId="31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80D85E5-C0BC-4D2E-B04D-1604753AA143}" name="Tabla8" displayName="Tabla8" ref="A321:F333" totalsRowShown="0" headerRowDxfId="10">
  <autoFilter ref="A321:F333" xr:uid="{4974633B-8D7E-405A-9685-243436B883AB}"/>
  <tableColumns count="6">
    <tableColumn id="1" xr3:uid="{735CC534-DD7D-45ED-8CB9-35AB2C880FEC}" name="Código Arancel" dataDxfId="9"/>
    <tableColumn id="2" xr3:uid="{3BD47AB6-FFD3-418C-9320-8E71A5FD8337}" name="Principales productos exportados a Guatemala entre Enero-Noviembre de 2019" dataDxfId="8"/>
    <tableColumn id="3" xr3:uid="{077BCA7C-B1D8-4DCC-8BDD-D67760D4D0E0}" name="Peso en Kg" dataDxfId="7"/>
    <tableColumn id="4" xr3:uid="{07AFC0DF-2523-4540-A541-34270F13BE94}" name="Valor FOB en US$" dataDxfId="6"/>
    <tableColumn id="5" xr3:uid="{34ECA0C8-0293-430C-9C6D-F4D3718F5B15}" name="% del Total" dataDxfId="5">
      <calculatedColumnFormula>D322/$D$333</calculatedColumnFormula>
    </tableColumn>
    <tableColumn id="6" xr3:uid="{462A6BF3-C44C-4633-A107-E0EA59E68180}" name="Relac. Valor/Peso" dataDxfId="4"/>
  </tableColumns>
  <tableStyleInfo name="TableStyleMedium1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A195168-A242-4904-81DF-4CE0270636A4}" name="Tabla9" displayName="Tabla9" ref="A372:F385" totalsRowShown="0" headerRowDxfId="30">
  <autoFilter ref="A372:F385" xr:uid="{7ED375FC-40C1-4B86-ADE9-64C9B24945D2}"/>
  <tableColumns count="6">
    <tableColumn id="1" xr3:uid="{71429B96-7CA4-4E18-B684-336754CEB5C5}" name="Código Arancel" dataDxfId="29"/>
    <tableColumn id="2" xr3:uid="{01A613D0-B7EC-49F0-8DE8-82FDB32890F4}" name="Principales productos exportados a México entre Enero-Noviembre 2019"/>
    <tableColumn id="3" xr3:uid="{DF662822-4090-45D1-8CD8-333EBD545BC8}" name="Peso en Kg" dataDxfId="28"/>
    <tableColumn id="4" xr3:uid="{64ADC738-F0C8-464C-83A3-D4E9BBBFAC08}" name="Valor FOB en US$" dataDxfId="27"/>
    <tableColumn id="5" xr3:uid="{D3E9ECBA-70A2-4B25-84D7-AD16E23DE2C5}" name="% del Total" dataDxfId="26">
      <calculatedColumnFormula>D373/$D$385</calculatedColumnFormula>
    </tableColumn>
    <tableColumn id="6" xr3:uid="{5EBDBFE6-36BC-46B7-A486-50D353357DB2}" name="Relac. Valor/peso" dataDxfId="25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DE72B-B8AE-480F-A10B-E69640E52181}">
  <dimension ref="A3:L536"/>
  <sheetViews>
    <sheetView showGridLines="0" tabSelected="1" zoomScale="80" zoomScaleNormal="80" workbookViewId="0">
      <selection activeCell="D313" sqref="D313"/>
    </sheetView>
  </sheetViews>
  <sheetFormatPr baseColWidth="10" defaultRowHeight="13.2" x14ac:dyDescent="0.25"/>
  <cols>
    <col min="1" max="1" width="16.5546875" customWidth="1"/>
    <col min="2" max="2" width="73.33203125" customWidth="1"/>
    <col min="3" max="3" width="18.6640625" customWidth="1"/>
    <col min="4" max="4" width="18.77734375" customWidth="1"/>
    <col min="5" max="5" width="13.6640625" customWidth="1"/>
    <col min="6" max="6" width="20" customWidth="1"/>
  </cols>
  <sheetData>
    <row r="3" spans="1:6" x14ac:dyDescent="0.25">
      <c r="B3" s="2"/>
    </row>
    <row r="5" spans="1:6" x14ac:dyDescent="0.25">
      <c r="A5" s="2" t="s">
        <v>80</v>
      </c>
      <c r="B5" s="2" t="s">
        <v>264</v>
      </c>
      <c r="C5" s="2" t="s">
        <v>100</v>
      </c>
      <c r="D5" s="2" t="s">
        <v>99</v>
      </c>
      <c r="E5" s="2" t="s">
        <v>81</v>
      </c>
      <c r="F5" s="2" t="s">
        <v>74</v>
      </c>
    </row>
    <row r="6" spans="1:6" x14ac:dyDescent="0.25">
      <c r="A6" s="17" t="s">
        <v>10</v>
      </c>
      <c r="B6" s="7" t="s">
        <v>66</v>
      </c>
      <c r="C6" s="15">
        <v>43135684</v>
      </c>
      <c r="D6" s="16">
        <v>22361079</v>
      </c>
      <c r="E6" s="12">
        <f t="shared" ref="E6:E17" si="0">D6/$D$17</f>
        <v>0.24440472974218097</v>
      </c>
      <c r="F6" s="13">
        <f>Tabla1[[#This Row],[Valor FOB en US$2]]/Tabla1[[#This Row],[Peso en Kg]]</f>
        <v>0.51838934558218663</v>
      </c>
    </row>
    <row r="7" spans="1:6" x14ac:dyDescent="0.25">
      <c r="A7" s="9" t="s">
        <v>18</v>
      </c>
      <c r="B7" s="8" t="s">
        <v>67</v>
      </c>
      <c r="C7" s="10">
        <v>827772</v>
      </c>
      <c r="D7" s="11">
        <v>10061698</v>
      </c>
      <c r="E7" s="12">
        <f t="shared" si="0"/>
        <v>0.10997352052812133</v>
      </c>
      <c r="F7" s="13">
        <f>Tabla1[[#This Row],[Valor FOB en US$2]]/Tabla1[[#This Row],[Peso en Kg]]</f>
        <v>12.15515625075504</v>
      </c>
    </row>
    <row r="8" spans="1:6" ht="17.399999999999999" customHeight="1" x14ac:dyDescent="0.25">
      <c r="A8" s="17" t="s">
        <v>32</v>
      </c>
      <c r="B8" s="8" t="s">
        <v>70</v>
      </c>
      <c r="C8" s="15">
        <v>2746545</v>
      </c>
      <c r="D8" s="16">
        <v>5373865</v>
      </c>
      <c r="E8" s="12">
        <f t="shared" si="0"/>
        <v>5.8735896554721952E-2</v>
      </c>
      <c r="F8" s="13">
        <f>Tabla1[[#This Row],[Valor FOB en US$2]]/Tabla1[[#This Row],[Peso en Kg]]</f>
        <v>1.9565909169520252</v>
      </c>
    </row>
    <row r="9" spans="1:6" x14ac:dyDescent="0.25">
      <c r="A9" s="9" t="s">
        <v>17</v>
      </c>
      <c r="B9" s="8" t="s">
        <v>16</v>
      </c>
      <c r="C9" s="10">
        <v>3014748</v>
      </c>
      <c r="D9" s="11">
        <v>5190751</v>
      </c>
      <c r="E9" s="12">
        <f t="shared" si="0"/>
        <v>5.6734475796716054E-2</v>
      </c>
      <c r="F9" s="13">
        <f>Tabla1[[#This Row],[Valor FOB en US$2]]/Tabla1[[#This Row],[Peso en Kg]]</f>
        <v>1.7217860331941508</v>
      </c>
    </row>
    <row r="10" spans="1:6" x14ac:dyDescent="0.25">
      <c r="A10" s="17" t="s">
        <v>27</v>
      </c>
      <c r="B10" s="8" t="s">
        <v>69</v>
      </c>
      <c r="C10" s="15">
        <v>898178</v>
      </c>
      <c r="D10" s="16">
        <v>5012429</v>
      </c>
      <c r="E10" s="12">
        <f t="shared" si="0"/>
        <v>5.4785431199311556E-2</v>
      </c>
      <c r="F10" s="13">
        <f>Tabla1[[#This Row],[Valor FOB en US$2]]/Tabla1[[#This Row],[Peso en Kg]]</f>
        <v>5.5806632983662485</v>
      </c>
    </row>
    <row r="11" spans="1:6" ht="16.8" customHeight="1" x14ac:dyDescent="0.25">
      <c r="A11" s="9" t="s">
        <v>33</v>
      </c>
      <c r="B11" s="8" t="s">
        <v>71</v>
      </c>
      <c r="C11" s="10">
        <v>1086786</v>
      </c>
      <c r="D11" s="11">
        <v>3975212</v>
      </c>
      <c r="E11" s="12">
        <f t="shared" si="0"/>
        <v>4.3448735838188965E-2</v>
      </c>
      <c r="F11" s="13">
        <f>Tabla1[[#This Row],[Valor FOB en US$2]]/Tabla1[[#This Row],[Peso en Kg]]</f>
        <v>3.6577688707804481</v>
      </c>
    </row>
    <row r="12" spans="1:6" x14ac:dyDescent="0.25">
      <c r="A12" s="17" t="s">
        <v>8</v>
      </c>
      <c r="B12" s="8" t="s">
        <v>68</v>
      </c>
      <c r="C12" s="15">
        <v>961210</v>
      </c>
      <c r="D12" s="16">
        <v>3746450</v>
      </c>
      <c r="E12" s="12">
        <f t="shared" si="0"/>
        <v>4.0948386244804819E-2</v>
      </c>
      <c r="F12" s="13">
        <f>Tabla1[[#This Row],[Valor FOB en US$2]]/Tabla1[[#This Row],[Peso en Kg]]</f>
        <v>3.8976394336305282</v>
      </c>
    </row>
    <row r="13" spans="1:6" ht="16.2" customHeight="1" x14ac:dyDescent="0.25">
      <c r="A13" s="9" t="s">
        <v>1</v>
      </c>
      <c r="B13" s="7" t="s">
        <v>73</v>
      </c>
      <c r="C13" s="10">
        <v>8537817</v>
      </c>
      <c r="D13" s="11">
        <v>3548810</v>
      </c>
      <c r="E13" s="12">
        <f t="shared" si="0"/>
        <v>3.8788197517496771E-2</v>
      </c>
      <c r="F13" s="13">
        <f>Tabla1[[#This Row],[Valor FOB en US$2]]/Tabla1[[#This Row],[Peso en Kg]]</f>
        <v>0.41565777294125655</v>
      </c>
    </row>
    <row r="14" spans="1:6" x14ac:dyDescent="0.25">
      <c r="A14" s="17" t="s">
        <v>35</v>
      </c>
      <c r="B14" s="7" t="s">
        <v>82</v>
      </c>
      <c r="C14" s="15">
        <v>11600</v>
      </c>
      <c r="D14" s="16">
        <v>3242004</v>
      </c>
      <c r="E14" s="12">
        <f t="shared" si="0"/>
        <v>3.5434833508842294E-2</v>
      </c>
      <c r="F14" s="13">
        <f>Tabla1[[#This Row],[Valor FOB en US$2]]/Tabla1[[#This Row],[Peso en Kg]]</f>
        <v>279.48310344827587</v>
      </c>
    </row>
    <row r="15" spans="1:6" ht="14.4" customHeight="1" x14ac:dyDescent="0.25">
      <c r="A15" s="9" t="s">
        <v>43</v>
      </c>
      <c r="B15" s="8" t="s">
        <v>72</v>
      </c>
      <c r="C15" s="10">
        <v>689244</v>
      </c>
      <c r="D15" s="11">
        <v>2688474</v>
      </c>
      <c r="E15" s="12">
        <f t="shared" si="0"/>
        <v>2.9384796743881645E-2</v>
      </c>
      <c r="F15" s="13">
        <f>Tabla1[[#This Row],[Valor FOB en US$2]]/Tabla1[[#This Row],[Peso en Kg]]</f>
        <v>3.9006128453784146</v>
      </c>
    </row>
    <row r="16" spans="1:6" x14ac:dyDescent="0.25">
      <c r="B16" s="2" t="s">
        <v>76</v>
      </c>
      <c r="C16" s="14">
        <v>14947093</v>
      </c>
      <c r="D16" s="16">
        <v>26291234</v>
      </c>
      <c r="E16" s="12">
        <f t="shared" si="0"/>
        <v>0.28736099632573364</v>
      </c>
      <c r="F16" s="12"/>
    </row>
    <row r="17" spans="2:6" x14ac:dyDescent="0.25">
      <c r="B17" s="18" t="s">
        <v>77</v>
      </c>
      <c r="C17" s="19">
        <f>SUM(C6:C16)</f>
        <v>76856677</v>
      </c>
      <c r="D17" s="20">
        <f>SUM(D6:D16)</f>
        <v>91492006</v>
      </c>
      <c r="E17" s="21">
        <f t="shared" si="0"/>
        <v>1</v>
      </c>
      <c r="F17" s="21"/>
    </row>
    <row r="19" spans="2:6" x14ac:dyDescent="0.25">
      <c r="C19" s="4"/>
      <c r="D19" s="4"/>
    </row>
    <row r="20" spans="2:6" x14ac:dyDescent="0.25">
      <c r="B20" s="6"/>
      <c r="C20" s="22"/>
      <c r="D20" s="2"/>
      <c r="F20" s="26"/>
    </row>
    <row r="21" spans="2:6" x14ac:dyDescent="0.25">
      <c r="B21" s="64" t="s">
        <v>66</v>
      </c>
      <c r="C21" s="65">
        <v>0.24440472974218097</v>
      </c>
      <c r="D21" s="4"/>
      <c r="F21" s="26"/>
    </row>
    <row r="22" spans="2:6" x14ac:dyDescent="0.25">
      <c r="B22" s="66" t="s">
        <v>67</v>
      </c>
      <c r="C22" s="67">
        <v>0.10997352052812133</v>
      </c>
      <c r="D22" s="4"/>
      <c r="F22" s="26"/>
    </row>
    <row r="23" spans="2:6" x14ac:dyDescent="0.25">
      <c r="B23" s="64" t="s">
        <v>70</v>
      </c>
      <c r="C23" s="65">
        <v>5.8735896554721952E-2</v>
      </c>
      <c r="D23" s="4"/>
      <c r="F23" s="26"/>
    </row>
    <row r="24" spans="2:6" x14ac:dyDescent="0.25">
      <c r="B24" s="66" t="s">
        <v>16</v>
      </c>
      <c r="C24" s="67">
        <v>5.6734475796716054E-2</v>
      </c>
      <c r="F24" s="26"/>
    </row>
    <row r="25" spans="2:6" x14ac:dyDescent="0.25">
      <c r="B25" s="64" t="s">
        <v>69</v>
      </c>
      <c r="C25" s="65">
        <v>5.4785431199311556E-2</v>
      </c>
      <c r="F25" s="26"/>
    </row>
    <row r="26" spans="2:6" x14ac:dyDescent="0.25">
      <c r="B26" s="66" t="s">
        <v>76</v>
      </c>
      <c r="C26" s="68">
        <v>0.53</v>
      </c>
      <c r="F26" s="26"/>
    </row>
    <row r="27" spans="2:6" x14ac:dyDescent="0.25">
      <c r="F27" s="26"/>
    </row>
    <row r="30" spans="2:6" x14ac:dyDescent="0.25">
      <c r="E30" t="s">
        <v>73</v>
      </c>
      <c r="F30" s="26">
        <v>0.41565777294125655</v>
      </c>
    </row>
    <row r="31" spans="2:6" x14ac:dyDescent="0.25">
      <c r="E31" t="s">
        <v>66</v>
      </c>
      <c r="F31" s="26">
        <v>0.51838934558218663</v>
      </c>
    </row>
    <row r="32" spans="2:6" x14ac:dyDescent="0.25">
      <c r="E32" t="s">
        <v>16</v>
      </c>
      <c r="F32" s="26">
        <v>1.7217860331941508</v>
      </c>
    </row>
    <row r="33" spans="5:6" x14ac:dyDescent="0.25">
      <c r="E33" t="s">
        <v>70</v>
      </c>
      <c r="F33" s="26">
        <v>1.9565909169520252</v>
      </c>
    </row>
    <row r="34" spans="5:6" x14ac:dyDescent="0.25">
      <c r="E34" t="s">
        <v>71</v>
      </c>
      <c r="F34" s="26">
        <v>3.6577688707804481</v>
      </c>
    </row>
    <row r="35" spans="5:6" x14ac:dyDescent="0.25">
      <c r="E35" t="s">
        <v>68</v>
      </c>
      <c r="F35" s="26">
        <v>3.8976394336305282</v>
      </c>
    </row>
    <row r="36" spans="5:6" x14ac:dyDescent="0.25">
      <c r="E36" t="s">
        <v>72</v>
      </c>
      <c r="F36" s="26">
        <v>3.9006128453784146</v>
      </c>
    </row>
    <row r="37" spans="5:6" x14ac:dyDescent="0.25">
      <c r="E37" t="s">
        <v>69</v>
      </c>
      <c r="F37" s="26">
        <v>5.5806632983662485</v>
      </c>
    </row>
    <row r="38" spans="5:6" x14ac:dyDescent="0.25">
      <c r="E38" t="s">
        <v>67</v>
      </c>
      <c r="F38" s="26">
        <v>12.15515625075504</v>
      </c>
    </row>
    <row r="39" spans="5:6" x14ac:dyDescent="0.25">
      <c r="E39" t="s">
        <v>82</v>
      </c>
      <c r="F39" s="26">
        <v>279.48310344827587</v>
      </c>
    </row>
    <row r="51" spans="1:9" x14ac:dyDescent="0.25">
      <c r="A51" s="46"/>
      <c r="B51" s="46"/>
      <c r="C51" s="46"/>
      <c r="D51" s="46"/>
      <c r="E51" s="46"/>
      <c r="F51" s="46"/>
      <c r="G51" s="46"/>
      <c r="H51" s="46"/>
    </row>
    <row r="52" spans="1:9" x14ac:dyDescent="0.25">
      <c r="A52" s="46"/>
      <c r="B52" s="46"/>
      <c r="C52" s="46"/>
      <c r="D52" s="46"/>
      <c r="E52" s="46"/>
      <c r="F52" s="46"/>
      <c r="G52" s="46"/>
      <c r="H52" s="46"/>
    </row>
    <row r="53" spans="1:9" x14ac:dyDescent="0.25">
      <c r="A53" s="2" t="s">
        <v>80</v>
      </c>
      <c r="B53" s="2" t="s">
        <v>263</v>
      </c>
      <c r="C53" s="2" t="s">
        <v>103</v>
      </c>
      <c r="D53" s="2" t="s">
        <v>64</v>
      </c>
      <c r="E53" s="2" t="s">
        <v>65</v>
      </c>
      <c r="F53" s="2" t="s">
        <v>104</v>
      </c>
    </row>
    <row r="54" spans="1:9" x14ac:dyDescent="0.25">
      <c r="A54" t="s">
        <v>1</v>
      </c>
      <c r="B54" t="s">
        <v>90</v>
      </c>
      <c r="C54" s="1">
        <v>303324707</v>
      </c>
      <c r="D54" s="4">
        <v>118121908</v>
      </c>
      <c r="E54" s="5">
        <f>D54/$D$65</f>
        <v>0.88406197252160934</v>
      </c>
      <c r="F54" s="26">
        <f>Tabla2[[#This Row],[Valor FOB en US$]]/Tabla2[[#This Row],[Peso bruto Kg]]</f>
        <v>0.38942395813473907</v>
      </c>
      <c r="I54" s="26"/>
    </row>
    <row r="55" spans="1:9" x14ac:dyDescent="0.25">
      <c r="A55" t="s">
        <v>21</v>
      </c>
      <c r="B55" t="s">
        <v>91</v>
      </c>
      <c r="C55" s="1">
        <v>19017084</v>
      </c>
      <c r="D55" s="4">
        <v>7456263</v>
      </c>
      <c r="E55" s="5">
        <f t="shared" ref="E55:E65" si="1">D55/$D$65</f>
        <v>5.5805046557662212E-2</v>
      </c>
      <c r="F55" s="26">
        <f>Tabla2[[#This Row],[Valor FOB en US$]]/Tabla2[[#This Row],[Peso bruto Kg]]</f>
        <v>0.39208235079573711</v>
      </c>
      <c r="I55" s="26"/>
    </row>
    <row r="56" spans="1:9" x14ac:dyDescent="0.25">
      <c r="A56" t="s">
        <v>23</v>
      </c>
      <c r="B56" s="2" t="s">
        <v>22</v>
      </c>
      <c r="C56" s="1">
        <v>215676</v>
      </c>
      <c r="D56" s="4">
        <v>1384595</v>
      </c>
      <c r="E56" s="5">
        <f t="shared" si="1"/>
        <v>1.0362749870612973E-2</v>
      </c>
      <c r="F56" s="26">
        <f>Tabla2[[#This Row],[Valor FOB en US$]]/Tabla2[[#This Row],[Peso bruto Kg]]</f>
        <v>6.4197917246239733</v>
      </c>
      <c r="I56" s="26"/>
    </row>
    <row r="57" spans="1:9" x14ac:dyDescent="0.25">
      <c r="A57" t="s">
        <v>48</v>
      </c>
      <c r="B57" t="s">
        <v>93</v>
      </c>
      <c r="C57" s="1">
        <v>2478064</v>
      </c>
      <c r="D57" s="4">
        <v>1369208</v>
      </c>
      <c r="E57" s="5">
        <f t="shared" si="1"/>
        <v>1.0247588662996941E-2</v>
      </c>
      <c r="F57" s="26">
        <f>Tabla2[[#This Row],[Valor FOB en US$]]/Tabla2[[#This Row],[Peso bruto Kg]]</f>
        <v>0.55253133090993611</v>
      </c>
      <c r="I57" s="26"/>
    </row>
    <row r="58" spans="1:9" x14ac:dyDescent="0.25">
      <c r="A58" t="s">
        <v>26</v>
      </c>
      <c r="B58" s="2" t="s">
        <v>92</v>
      </c>
      <c r="C58" s="1">
        <v>2546696</v>
      </c>
      <c r="D58" s="4">
        <v>1272430</v>
      </c>
      <c r="E58" s="5">
        <f t="shared" si="1"/>
        <v>9.5232712943958825E-3</v>
      </c>
      <c r="F58" s="26">
        <f>Tabla2[[#This Row],[Valor FOB en US$]]/Tabla2[[#This Row],[Peso bruto Kg]]</f>
        <v>0.49963953294778801</v>
      </c>
      <c r="I58" s="26"/>
    </row>
    <row r="59" spans="1:9" x14ac:dyDescent="0.25">
      <c r="A59" t="s">
        <v>49</v>
      </c>
      <c r="B59" s="2" t="s">
        <v>94</v>
      </c>
      <c r="C59" s="1">
        <v>1794484</v>
      </c>
      <c r="D59" s="4">
        <v>1114804</v>
      </c>
      <c r="E59" s="5">
        <f t="shared" si="1"/>
        <v>8.3435481182286709E-3</v>
      </c>
      <c r="F59" s="26">
        <f>Tabla2[[#This Row],[Valor FOB en US$]]/Tabla2[[#This Row],[Peso bruto Kg]]</f>
        <v>0.62123930890439816</v>
      </c>
      <c r="I59" s="26"/>
    </row>
    <row r="60" spans="1:9" x14ac:dyDescent="0.25">
      <c r="A60" t="s">
        <v>40</v>
      </c>
      <c r="B60" t="s">
        <v>96</v>
      </c>
      <c r="C60" s="1">
        <v>78532</v>
      </c>
      <c r="D60" s="4">
        <v>908718</v>
      </c>
      <c r="E60" s="5">
        <f t="shared" si="1"/>
        <v>6.8011348711527059E-3</v>
      </c>
      <c r="F60" s="26">
        <f>Tabla2[[#This Row],[Valor FOB en US$]]/Tabla2[[#This Row],[Peso bruto Kg]]</f>
        <v>11.571308511180156</v>
      </c>
      <c r="I60" s="26"/>
    </row>
    <row r="61" spans="1:9" x14ac:dyDescent="0.25">
      <c r="A61" t="s">
        <v>50</v>
      </c>
      <c r="B61" t="s">
        <v>97</v>
      </c>
      <c r="C61" s="1">
        <v>212500</v>
      </c>
      <c r="D61" s="4">
        <v>662750</v>
      </c>
      <c r="E61" s="5">
        <f t="shared" si="1"/>
        <v>4.9602320366235247E-3</v>
      </c>
      <c r="F61" s="26">
        <f>Tabla2[[#This Row],[Valor FOB en US$]]/Tabla2[[#This Row],[Peso bruto Kg]]</f>
        <v>3.1188235294117646</v>
      </c>
      <c r="I61" s="26"/>
    </row>
    <row r="62" spans="1:9" x14ac:dyDescent="0.25">
      <c r="A62" t="s">
        <v>13</v>
      </c>
      <c r="B62" t="s">
        <v>95</v>
      </c>
      <c r="C62" s="1">
        <v>44218</v>
      </c>
      <c r="D62" s="4">
        <v>565989</v>
      </c>
      <c r="E62" s="5">
        <f t="shared" si="1"/>
        <v>4.2360419014357024E-3</v>
      </c>
      <c r="F62" s="26">
        <f>Tabla2[[#This Row],[Valor FOB en US$]]/Tabla2[[#This Row],[Peso bruto Kg]]</f>
        <v>12.799968338685604</v>
      </c>
      <c r="I62" s="26"/>
    </row>
    <row r="63" spans="1:9" x14ac:dyDescent="0.25">
      <c r="A63" t="s">
        <v>60</v>
      </c>
      <c r="B63" s="2" t="s">
        <v>98</v>
      </c>
      <c r="C63" s="1">
        <v>60000</v>
      </c>
      <c r="D63" s="4">
        <v>269195</v>
      </c>
      <c r="E63" s="5">
        <f t="shared" si="1"/>
        <v>2.0147410986025949E-3</v>
      </c>
      <c r="F63" s="26">
        <f>Tabla2[[#This Row],[Valor FOB en US$]]/Tabla2[[#This Row],[Peso bruto Kg]]</f>
        <v>4.4865833333333329</v>
      </c>
      <c r="I63" s="26"/>
    </row>
    <row r="64" spans="1:9" x14ac:dyDescent="0.25">
      <c r="B64" s="2" t="s">
        <v>101</v>
      </c>
      <c r="C64" s="4">
        <v>645581</v>
      </c>
      <c r="D64" s="4">
        <v>486841</v>
      </c>
      <c r="E64" s="5">
        <f t="shared" si="1"/>
        <v>3.6436730666794918E-3</v>
      </c>
    </row>
    <row r="65" spans="2:6" x14ac:dyDescent="0.25">
      <c r="B65" s="18" t="s">
        <v>102</v>
      </c>
      <c r="C65" s="24">
        <v>330417542</v>
      </c>
      <c r="D65" s="39">
        <v>133612701</v>
      </c>
      <c r="E65" s="25">
        <f t="shared" si="1"/>
        <v>1</v>
      </c>
    </row>
    <row r="66" spans="2:6" x14ac:dyDescent="0.25">
      <c r="C66" s="1"/>
      <c r="D66" s="4"/>
    </row>
    <row r="67" spans="2:6" x14ac:dyDescent="0.25">
      <c r="C67" s="4"/>
      <c r="D67" s="4"/>
    </row>
    <row r="68" spans="2:6" x14ac:dyDescent="0.25">
      <c r="B68" s="62" t="s">
        <v>90</v>
      </c>
      <c r="C68" s="69">
        <v>0.88406197252160934</v>
      </c>
      <c r="D68" s="4"/>
    </row>
    <row r="69" spans="2:6" x14ac:dyDescent="0.25">
      <c r="B69" s="63" t="s">
        <v>91</v>
      </c>
      <c r="C69" s="70">
        <v>5.5805046557662212E-2</v>
      </c>
    </row>
    <row r="70" spans="2:6" x14ac:dyDescent="0.25">
      <c r="B70" s="62" t="s">
        <v>22</v>
      </c>
      <c r="C70" s="69">
        <v>1.0362749870612973E-2</v>
      </c>
      <c r="E70" t="s">
        <v>90</v>
      </c>
      <c r="F70" s="26">
        <v>0.38942395813473907</v>
      </c>
    </row>
    <row r="71" spans="2:6" x14ac:dyDescent="0.25">
      <c r="B71" s="63" t="s">
        <v>93</v>
      </c>
      <c r="C71" s="70">
        <v>1.0247588662996941E-2</v>
      </c>
      <c r="E71" t="s">
        <v>91</v>
      </c>
      <c r="F71" s="26">
        <v>0.39208235079573711</v>
      </c>
    </row>
    <row r="72" spans="2:6" x14ac:dyDescent="0.25">
      <c r="B72" s="62" t="s">
        <v>92</v>
      </c>
      <c r="C72" s="69">
        <v>9.5232712943958825E-3</v>
      </c>
      <c r="E72" t="s">
        <v>92</v>
      </c>
      <c r="F72" s="26">
        <v>0.49963953294778801</v>
      </c>
    </row>
    <row r="73" spans="2:6" x14ac:dyDescent="0.25">
      <c r="B73" s="2" t="s">
        <v>181</v>
      </c>
      <c r="C73" s="5">
        <v>0.03</v>
      </c>
      <c r="E73" t="s">
        <v>93</v>
      </c>
      <c r="F73" s="26">
        <v>0.55253133090993611</v>
      </c>
    </row>
    <row r="74" spans="2:6" x14ac:dyDescent="0.25">
      <c r="E74" t="s">
        <v>94</v>
      </c>
      <c r="F74" s="26">
        <v>0.62123930890439816</v>
      </c>
    </row>
    <row r="75" spans="2:6" x14ac:dyDescent="0.25">
      <c r="E75" t="s">
        <v>97</v>
      </c>
      <c r="F75" s="26">
        <v>3.1188235294117646</v>
      </c>
    </row>
    <row r="76" spans="2:6" x14ac:dyDescent="0.25">
      <c r="E76" t="s">
        <v>98</v>
      </c>
      <c r="F76" s="26">
        <v>4.4865833333333329</v>
      </c>
    </row>
    <row r="77" spans="2:6" x14ac:dyDescent="0.25">
      <c r="E77" t="s">
        <v>22</v>
      </c>
      <c r="F77" s="26">
        <v>6.4197917246239733</v>
      </c>
    </row>
    <row r="78" spans="2:6" x14ac:dyDescent="0.25">
      <c r="E78" t="s">
        <v>96</v>
      </c>
      <c r="F78" s="26">
        <v>11.571308511180156</v>
      </c>
    </row>
    <row r="79" spans="2:6" x14ac:dyDescent="0.25">
      <c r="E79" t="s">
        <v>95</v>
      </c>
      <c r="F79" s="26">
        <v>12.799968338685604</v>
      </c>
    </row>
    <row r="96" spans="1:7" x14ac:dyDescent="0.25">
      <c r="A96" s="46"/>
      <c r="B96" s="46"/>
      <c r="C96" s="46"/>
      <c r="D96" s="46"/>
      <c r="E96" s="46"/>
      <c r="F96" s="46"/>
      <c r="G96" s="46"/>
    </row>
    <row r="97" spans="1:9" x14ac:dyDescent="0.25">
      <c r="B97" s="46"/>
      <c r="C97" s="46"/>
      <c r="D97" s="46"/>
      <c r="E97" s="46"/>
      <c r="F97" s="46"/>
      <c r="G97" s="46"/>
    </row>
    <row r="98" spans="1:9" x14ac:dyDescent="0.25">
      <c r="A98" s="46"/>
      <c r="B98" s="46"/>
      <c r="C98" s="46"/>
      <c r="D98" s="46"/>
      <c r="E98" s="46"/>
      <c r="F98" s="46"/>
      <c r="G98" s="46"/>
    </row>
    <row r="99" spans="1:9" x14ac:dyDescent="0.25">
      <c r="A99" s="46"/>
      <c r="B99" s="46"/>
      <c r="C99" s="46"/>
      <c r="D99" s="46"/>
      <c r="E99" s="46"/>
      <c r="F99" s="46"/>
      <c r="G99" s="46"/>
    </row>
    <row r="101" spans="1:9" x14ac:dyDescent="0.25">
      <c r="A101" s="38" t="s">
        <v>80</v>
      </c>
      <c r="B101" s="71" t="s">
        <v>262</v>
      </c>
      <c r="C101" s="38" t="s">
        <v>127</v>
      </c>
      <c r="D101" s="38" t="s">
        <v>64</v>
      </c>
      <c r="E101" s="38" t="s">
        <v>65</v>
      </c>
      <c r="F101" s="38" t="s">
        <v>128</v>
      </c>
    </row>
    <row r="102" spans="1:9" x14ac:dyDescent="0.25">
      <c r="A102" t="s">
        <v>19</v>
      </c>
      <c r="B102" t="s">
        <v>119</v>
      </c>
      <c r="C102" s="1">
        <v>1370253</v>
      </c>
      <c r="D102" s="4">
        <v>9356846</v>
      </c>
      <c r="E102" s="5">
        <f>Tabla3[[#This Row],[Valor FOB en US$]]/$D$113</f>
        <v>0.2718364968219853</v>
      </c>
      <c r="F102" s="37">
        <f>Tabla3[[#This Row],[Valor FOB en US$]]/Tabla3[[#This Row],[Peso bruto en Kg]]</f>
        <v>6.828553559087263</v>
      </c>
    </row>
    <row r="103" spans="1:9" x14ac:dyDescent="0.25">
      <c r="A103" s="9" t="s">
        <v>39</v>
      </c>
      <c r="B103" s="31" t="s">
        <v>121</v>
      </c>
      <c r="C103" s="10">
        <v>652648</v>
      </c>
      <c r="D103" s="11">
        <v>2800023</v>
      </c>
      <c r="E103" s="5">
        <f>Tabla3[[#This Row],[Valor FOB en US$]]/$D$113</f>
        <v>8.1346689187893617E-2</v>
      </c>
      <c r="F103" s="37">
        <f>Tabla3[[#This Row],[Valor FOB en US$]]/Tabla3[[#This Row],[Peso bruto en Kg]]</f>
        <v>4.2902498743580004</v>
      </c>
      <c r="I103" s="26"/>
    </row>
    <row r="104" spans="1:9" ht="39.6" x14ac:dyDescent="0.25">
      <c r="A104" s="17" t="s">
        <v>28</v>
      </c>
      <c r="B104" s="34" t="s">
        <v>120</v>
      </c>
      <c r="C104" s="15">
        <v>949929</v>
      </c>
      <c r="D104" s="16">
        <v>2198763</v>
      </c>
      <c r="E104" s="5">
        <f>Tabla3[[#This Row],[Valor FOB en US$]]/$D$113</f>
        <v>6.3878793266641212E-2</v>
      </c>
      <c r="F104" s="37">
        <f>Tabla3[[#This Row],[Valor FOB en US$]]/Tabla3[[#This Row],[Peso bruto en Kg]]</f>
        <v>2.3146603588268175</v>
      </c>
      <c r="I104" s="26"/>
    </row>
    <row r="105" spans="1:9" ht="26.4" x14ac:dyDescent="0.25">
      <c r="A105" s="9" t="s">
        <v>45</v>
      </c>
      <c r="B105" s="31" t="s">
        <v>122</v>
      </c>
      <c r="C105" s="10">
        <v>1099671</v>
      </c>
      <c r="D105" s="11">
        <v>1820871</v>
      </c>
      <c r="E105" s="5">
        <f>Tabla3[[#This Row],[Valor FOB en US$]]/$D$113</f>
        <v>5.2900218065440548E-2</v>
      </c>
      <c r="F105" s="37">
        <f>Tabla3[[#This Row],[Valor FOB en US$]]/Tabla3[[#This Row],[Peso bruto en Kg]]</f>
        <v>1.6558325171801385</v>
      </c>
      <c r="I105" s="26"/>
    </row>
    <row r="106" spans="1:9" ht="26.4" x14ac:dyDescent="0.25">
      <c r="A106" s="17" t="s">
        <v>34</v>
      </c>
      <c r="B106" s="34" t="s">
        <v>123</v>
      </c>
      <c r="C106" s="15">
        <v>422384</v>
      </c>
      <c r="D106" s="16">
        <v>1790250</v>
      </c>
      <c r="E106" s="5">
        <f>Tabla3[[#This Row],[Valor FOB en US$]]/$D$113</f>
        <v>5.2010612169480948E-2</v>
      </c>
      <c r="F106" s="37">
        <f>Tabla3[[#This Row],[Valor FOB en US$]]/Tabla3[[#This Row],[Peso bruto en Kg]]</f>
        <v>4.2384417970377664</v>
      </c>
      <c r="H106" s="2"/>
      <c r="I106" s="26"/>
    </row>
    <row r="107" spans="1:9" x14ac:dyDescent="0.25">
      <c r="A107" t="s">
        <v>15</v>
      </c>
      <c r="B107" t="s">
        <v>256</v>
      </c>
      <c r="C107" s="10">
        <v>1990000</v>
      </c>
      <c r="D107" s="11">
        <v>1164304</v>
      </c>
      <c r="E107" s="5">
        <f>Tabla3[[#This Row],[Valor FOB en US$]]/$D$113</f>
        <v>3.3825534864614072E-2</v>
      </c>
      <c r="F107" s="37">
        <f>Tabla3[[#This Row],[Valor FOB en US$]]/Tabla3[[#This Row],[Peso bruto en Kg]]</f>
        <v>0.58507738693467337</v>
      </c>
      <c r="H107" s="2"/>
      <c r="I107" s="26"/>
    </row>
    <row r="108" spans="1:9" x14ac:dyDescent="0.25">
      <c r="A108" s="17"/>
      <c r="B108" t="s">
        <v>257</v>
      </c>
      <c r="C108" s="1">
        <v>1045696</v>
      </c>
      <c r="D108" s="4">
        <v>1149954</v>
      </c>
      <c r="E108" s="5">
        <f>Tabla3[[#This Row],[Valor FOB en US$]]/$D$113</f>
        <v>3.3408636507048339E-2</v>
      </c>
      <c r="F108" s="37">
        <f>Tabla3[[#This Row],[Valor FOB en US$]]/Tabla3[[#This Row],[Peso bruto en Kg]]</f>
        <v>1.0997020166472857</v>
      </c>
      <c r="H108" s="2"/>
      <c r="I108" s="26"/>
    </row>
    <row r="109" spans="1:9" x14ac:dyDescent="0.25">
      <c r="A109" t="s">
        <v>53</v>
      </c>
      <c r="B109" t="s">
        <v>258</v>
      </c>
      <c r="C109" s="1">
        <v>126022</v>
      </c>
      <c r="D109" s="4">
        <v>1133374</v>
      </c>
      <c r="E109" s="5">
        <f>Tabla3[[#This Row],[Valor FOB en US$]]/$D$113</f>
        <v>3.2926951854195391E-2</v>
      </c>
      <c r="F109" s="37">
        <f>Tabla3[[#This Row],[Valor FOB en US$]]/Tabla3[[#This Row],[Peso bruto en Kg]]</f>
        <v>8.9934614591103141</v>
      </c>
      <c r="H109" s="2"/>
      <c r="I109" s="26"/>
    </row>
    <row r="110" spans="1:9" x14ac:dyDescent="0.25">
      <c r="A110" s="17" t="s">
        <v>33</v>
      </c>
      <c r="B110" t="s">
        <v>259</v>
      </c>
      <c r="C110" s="1">
        <v>249703</v>
      </c>
      <c r="D110" s="4">
        <v>1055471</v>
      </c>
      <c r="E110" s="5">
        <f>Tabla3[[#This Row],[Valor FOB en US$]]/$D$113</f>
        <v>3.0663702185244644E-2</v>
      </c>
      <c r="F110" s="37">
        <f>Tabla3[[#This Row],[Valor FOB en US$]]/Tabla3[[#This Row],[Peso bruto en Kg]]</f>
        <v>4.2269055638098063</v>
      </c>
      <c r="I110" s="26"/>
    </row>
    <row r="111" spans="1:9" x14ac:dyDescent="0.25">
      <c r="A111" t="s">
        <v>54</v>
      </c>
      <c r="B111" t="s">
        <v>260</v>
      </c>
      <c r="C111" s="1">
        <v>822058</v>
      </c>
      <c r="D111" s="4">
        <v>561525</v>
      </c>
      <c r="E111" s="5">
        <f>Tabla3[[#This Row],[Valor FOB en US$]]/$D$113</f>
        <v>1.6313508726975446E-2</v>
      </c>
      <c r="F111" s="37">
        <f>Tabla3[[#This Row],[Valor FOB en US$]]/Tabla3[[#This Row],[Peso bruto en Kg]]</f>
        <v>0.68307224064482064</v>
      </c>
      <c r="H111" s="2"/>
      <c r="I111" s="26"/>
    </row>
    <row r="112" spans="1:9" x14ac:dyDescent="0.25">
      <c r="B112" s="2" t="s">
        <v>125</v>
      </c>
      <c r="C112" s="1">
        <v>278188640</v>
      </c>
      <c r="D112" s="4">
        <v>11389479</v>
      </c>
      <c r="E112" s="5">
        <f>Tabla3[[#This Row],[Valor FOB en US$]]/$D$113</f>
        <v>0.33088885635048049</v>
      </c>
      <c r="F112" s="37"/>
      <c r="H112" s="2"/>
      <c r="I112" s="26"/>
    </row>
    <row r="113" spans="2:6" x14ac:dyDescent="0.25">
      <c r="B113" s="18" t="s">
        <v>126</v>
      </c>
      <c r="C113" s="24">
        <v>286917004</v>
      </c>
      <c r="D113" s="39">
        <v>34420860</v>
      </c>
      <c r="E113" s="25">
        <f>Tabla3[[#This Row],[Valor FOB en US$]]/$D$113</f>
        <v>1</v>
      </c>
      <c r="F113" s="37"/>
    </row>
    <row r="115" spans="2:6" x14ac:dyDescent="0.25">
      <c r="C115" s="1"/>
      <c r="D115" s="4"/>
    </row>
    <row r="116" spans="2:6" x14ac:dyDescent="0.25">
      <c r="C116" s="1"/>
      <c r="D116" s="1"/>
    </row>
    <row r="117" spans="2:6" x14ac:dyDescent="0.25">
      <c r="B117" s="2" t="s">
        <v>132</v>
      </c>
      <c r="C117" s="5">
        <v>0.27200000000000002</v>
      </c>
    </row>
    <row r="118" spans="2:6" x14ac:dyDescent="0.25">
      <c r="B118" t="s">
        <v>121</v>
      </c>
      <c r="C118" s="5">
        <v>8.1000000000000003E-2</v>
      </c>
      <c r="E118" t="s">
        <v>256</v>
      </c>
      <c r="F118" s="26">
        <v>0.58507738693467337</v>
      </c>
    </row>
    <row r="119" spans="2:6" x14ac:dyDescent="0.25">
      <c r="B119" s="2" t="s">
        <v>129</v>
      </c>
      <c r="C119" s="5">
        <v>6.4000000000000001E-2</v>
      </c>
      <c r="E119" t="s">
        <v>260</v>
      </c>
      <c r="F119" s="26">
        <v>0.68307224064482064</v>
      </c>
    </row>
    <row r="120" spans="2:6" x14ac:dyDescent="0.25">
      <c r="B120" s="2" t="s">
        <v>130</v>
      </c>
      <c r="C120" s="5">
        <v>5.2999999999999999E-2</v>
      </c>
      <c r="E120" t="s">
        <v>257</v>
      </c>
      <c r="F120" s="26">
        <v>1.0997020166472857</v>
      </c>
    </row>
    <row r="121" spans="2:6" x14ac:dyDescent="0.25">
      <c r="B121" s="2" t="s">
        <v>131</v>
      </c>
      <c r="C121" s="5">
        <v>5.1999999999999998E-2</v>
      </c>
      <c r="E121" s="2" t="s">
        <v>319</v>
      </c>
      <c r="F121" s="26">
        <v>1.6558325171801385</v>
      </c>
    </row>
    <row r="122" spans="2:6" x14ac:dyDescent="0.25">
      <c r="B122" s="2" t="s">
        <v>76</v>
      </c>
      <c r="C122" s="5">
        <v>0.47799999999999998</v>
      </c>
      <c r="E122" s="2" t="s">
        <v>129</v>
      </c>
      <c r="F122" s="26">
        <v>2.3146603588268175</v>
      </c>
    </row>
    <row r="123" spans="2:6" x14ac:dyDescent="0.25">
      <c r="E123" s="2" t="s">
        <v>321</v>
      </c>
      <c r="F123" s="26">
        <v>4.2269055638098063</v>
      </c>
    </row>
    <row r="124" spans="2:6" x14ac:dyDescent="0.25">
      <c r="E124" s="2" t="s">
        <v>320</v>
      </c>
      <c r="F124" s="26">
        <v>4.2384417970377664</v>
      </c>
    </row>
    <row r="125" spans="2:6" x14ac:dyDescent="0.25">
      <c r="E125" t="s">
        <v>121</v>
      </c>
      <c r="F125" s="26">
        <v>4.2902498743580004</v>
      </c>
    </row>
    <row r="126" spans="2:6" x14ac:dyDescent="0.25">
      <c r="E126" t="s">
        <v>119</v>
      </c>
      <c r="F126" s="26">
        <v>6.828553559087263</v>
      </c>
    </row>
    <row r="127" spans="2:6" x14ac:dyDescent="0.25">
      <c r="E127" s="2" t="s">
        <v>318</v>
      </c>
      <c r="F127" s="26">
        <v>8.9934614591103141</v>
      </c>
    </row>
    <row r="134" spans="1:7" x14ac:dyDescent="0.25">
      <c r="B134" s="2" t="s">
        <v>125</v>
      </c>
    </row>
    <row r="144" spans="1:7" x14ac:dyDescent="0.25">
      <c r="A144" s="46"/>
      <c r="B144" s="46"/>
      <c r="C144" s="46"/>
      <c r="D144" s="46"/>
      <c r="E144" s="46"/>
      <c r="F144" s="46"/>
      <c r="G144" s="46"/>
    </row>
    <row r="146" spans="1:6" x14ac:dyDescent="0.25">
      <c r="A146" s="2" t="s">
        <v>80</v>
      </c>
      <c r="B146" s="2" t="s">
        <v>261</v>
      </c>
      <c r="C146" s="2" t="s">
        <v>100</v>
      </c>
      <c r="D146" s="2" t="s">
        <v>64</v>
      </c>
      <c r="E146" s="2" t="s">
        <v>65</v>
      </c>
      <c r="F146" s="2" t="s">
        <v>104</v>
      </c>
    </row>
    <row r="147" spans="1:6" ht="26.4" x14ac:dyDescent="0.25">
      <c r="A147" s="14" t="s">
        <v>4</v>
      </c>
      <c r="B147" s="8" t="s">
        <v>159</v>
      </c>
      <c r="C147" s="32">
        <v>226786612</v>
      </c>
      <c r="D147" s="33">
        <v>33169214</v>
      </c>
      <c r="E147" s="12">
        <f t="shared" ref="E147:E154" si="2">D147/$D$154</f>
        <v>0.76566036458854392</v>
      </c>
      <c r="F147" s="13">
        <f>D147/C147</f>
        <v>0.14625737254719429</v>
      </c>
    </row>
    <row r="148" spans="1:6" x14ac:dyDescent="0.25">
      <c r="A148" s="14" t="s">
        <v>25</v>
      </c>
      <c r="B148" s="8" t="s">
        <v>160</v>
      </c>
      <c r="C148" s="32">
        <v>47601899</v>
      </c>
      <c r="D148" s="33">
        <v>6285784</v>
      </c>
      <c r="E148" s="12">
        <f t="shared" si="2"/>
        <v>0.14509767006130553</v>
      </c>
      <c r="F148" s="13">
        <f t="shared" ref="F148:F153" si="3">D148/C148</f>
        <v>0.13204901762427587</v>
      </c>
    </row>
    <row r="149" spans="1:6" x14ac:dyDescent="0.25">
      <c r="A149" s="14" t="s">
        <v>8</v>
      </c>
      <c r="B149" s="8" t="s">
        <v>68</v>
      </c>
      <c r="C149" s="32">
        <v>12977000</v>
      </c>
      <c r="D149" s="33">
        <v>2736340</v>
      </c>
      <c r="E149" s="12">
        <f t="shared" si="2"/>
        <v>6.3164206484911473E-2</v>
      </c>
      <c r="F149" s="13">
        <f t="shared" si="3"/>
        <v>0.21086075364105725</v>
      </c>
    </row>
    <row r="150" spans="1:6" x14ac:dyDescent="0.25">
      <c r="A150" s="14" t="s">
        <v>17</v>
      </c>
      <c r="B150" s="8" t="s">
        <v>16</v>
      </c>
      <c r="C150" s="32">
        <v>2930230</v>
      </c>
      <c r="D150" s="33">
        <v>672188</v>
      </c>
      <c r="E150" s="12">
        <f t="shared" si="2"/>
        <v>1.5516427647397499E-2</v>
      </c>
      <c r="F150" s="13">
        <f t="shared" si="3"/>
        <v>0.22939769233131871</v>
      </c>
    </row>
    <row r="151" spans="1:6" ht="39.6" x14ac:dyDescent="0.25">
      <c r="A151" s="14" t="s">
        <v>36</v>
      </c>
      <c r="B151" s="8" t="s">
        <v>161</v>
      </c>
      <c r="C151" s="32">
        <v>4395000</v>
      </c>
      <c r="D151" s="33">
        <v>176100</v>
      </c>
      <c r="E151" s="12">
        <f t="shared" si="2"/>
        <v>4.0649980492164384E-3</v>
      </c>
      <c r="F151" s="13">
        <f t="shared" si="3"/>
        <v>4.0068259385665529E-2</v>
      </c>
    </row>
    <row r="152" spans="1:6" ht="52.8" x14ac:dyDescent="0.25">
      <c r="A152" s="14" t="s">
        <v>52</v>
      </c>
      <c r="B152" s="8" t="s">
        <v>163</v>
      </c>
      <c r="C152" s="32">
        <v>124304</v>
      </c>
      <c r="D152" s="33">
        <v>174908</v>
      </c>
      <c r="E152" s="12">
        <f t="shared" si="2"/>
        <v>4.0374825598656948E-3</v>
      </c>
      <c r="F152" s="13">
        <f t="shared" si="3"/>
        <v>1.4070987257047238</v>
      </c>
    </row>
    <row r="153" spans="1:6" x14ac:dyDescent="0.25">
      <c r="A153" s="14" t="s">
        <v>47</v>
      </c>
      <c r="B153" s="8" t="s">
        <v>162</v>
      </c>
      <c r="C153" s="32">
        <v>2122000</v>
      </c>
      <c r="D153" s="33">
        <v>106520</v>
      </c>
      <c r="E153" s="12">
        <f t="shared" si="2"/>
        <v>2.4588506087594268E-3</v>
      </c>
      <c r="F153" s="13">
        <f t="shared" si="3"/>
        <v>5.0197926484448631E-2</v>
      </c>
    </row>
    <row r="154" spans="1:6" x14ac:dyDescent="0.25">
      <c r="B154" s="18" t="s">
        <v>164</v>
      </c>
      <c r="C154" s="40">
        <f>SUM(C147:C153)</f>
        <v>296937045</v>
      </c>
      <c r="D154" s="36">
        <f>SUM(D147:D153)</f>
        <v>43321054</v>
      </c>
      <c r="E154" s="21">
        <f t="shared" si="2"/>
        <v>1</v>
      </c>
      <c r="F154" s="41"/>
    </row>
    <row r="158" spans="1:6" x14ac:dyDescent="0.25">
      <c r="B158" s="2" t="s">
        <v>166</v>
      </c>
      <c r="C158" s="5">
        <v>0.76600000000000001</v>
      </c>
    </row>
    <row r="159" spans="1:6" x14ac:dyDescent="0.25">
      <c r="B159" s="2" t="s">
        <v>133</v>
      </c>
      <c r="C159" s="5">
        <v>0.14499999999999999</v>
      </c>
    </row>
    <row r="160" spans="1:6" x14ac:dyDescent="0.25">
      <c r="B160" t="s">
        <v>68</v>
      </c>
      <c r="C160" s="5">
        <v>6.3E-2</v>
      </c>
      <c r="E160" s="45" t="s">
        <v>161</v>
      </c>
      <c r="F160" s="44">
        <v>4.0068259385665529E-2</v>
      </c>
    </row>
    <row r="161" spans="2:6" x14ac:dyDescent="0.25">
      <c r="B161" t="s">
        <v>16</v>
      </c>
      <c r="C161" s="5">
        <v>1.6E-2</v>
      </c>
      <c r="E161" s="43" t="s">
        <v>162</v>
      </c>
      <c r="F161" s="44">
        <v>5.0197926484448631E-2</v>
      </c>
    </row>
    <row r="162" spans="2:6" x14ac:dyDescent="0.25">
      <c r="B162" s="2" t="s">
        <v>167</v>
      </c>
      <c r="C162" s="5">
        <v>4.0969179567867517E-3</v>
      </c>
      <c r="E162" s="45" t="s">
        <v>160</v>
      </c>
      <c r="F162" s="44">
        <v>0.13204901762427587</v>
      </c>
    </row>
    <row r="163" spans="2:6" x14ac:dyDescent="0.25">
      <c r="B163" s="2" t="s">
        <v>165</v>
      </c>
      <c r="C163" s="5">
        <f>SUM(E152:E153)</f>
        <v>6.4963331686251216E-3</v>
      </c>
      <c r="E163" s="43" t="s">
        <v>159</v>
      </c>
      <c r="F163" s="44">
        <v>0.14625737254719429</v>
      </c>
    </row>
    <row r="164" spans="2:6" x14ac:dyDescent="0.25">
      <c r="E164" s="45" t="s">
        <v>68</v>
      </c>
      <c r="F164" s="44">
        <v>0.21086075364105725</v>
      </c>
    </row>
    <row r="165" spans="2:6" x14ac:dyDescent="0.25">
      <c r="C165" s="1"/>
      <c r="D165" s="4"/>
      <c r="E165" s="43" t="s">
        <v>16</v>
      </c>
      <c r="F165" s="44">
        <v>0.22939769233131871</v>
      </c>
    </row>
    <row r="166" spans="2:6" x14ac:dyDescent="0.25">
      <c r="C166" s="1"/>
      <c r="D166" s="4"/>
      <c r="E166" s="45" t="s">
        <v>163</v>
      </c>
      <c r="F166" s="44">
        <v>1.4070987257047238</v>
      </c>
    </row>
    <row r="167" spans="2:6" x14ac:dyDescent="0.25">
      <c r="C167" s="1"/>
      <c r="D167" s="4"/>
    </row>
    <row r="168" spans="2:6" x14ac:dyDescent="0.25">
      <c r="C168" s="1"/>
      <c r="D168" s="4"/>
    </row>
    <row r="169" spans="2:6" x14ac:dyDescent="0.25">
      <c r="C169" s="1"/>
      <c r="D169" s="4"/>
    </row>
    <row r="170" spans="2:6" x14ac:dyDescent="0.25">
      <c r="C170" s="1"/>
      <c r="D170" s="4"/>
    </row>
    <row r="171" spans="2:6" x14ac:dyDescent="0.25">
      <c r="C171" s="1"/>
      <c r="D171" s="4"/>
    </row>
    <row r="186" spans="1:11" x14ac:dyDescent="0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</row>
    <row r="191" spans="1:11" x14ac:dyDescent="0.25">
      <c r="A191" s="2" t="s">
        <v>80</v>
      </c>
      <c r="B191" s="2" t="s">
        <v>275</v>
      </c>
      <c r="C191" s="2" t="s">
        <v>100</v>
      </c>
      <c r="D191" s="2" t="s">
        <v>64</v>
      </c>
      <c r="E191" s="2" t="s">
        <v>65</v>
      </c>
      <c r="F191" s="2" t="s">
        <v>174</v>
      </c>
    </row>
    <row r="192" spans="1:11" x14ac:dyDescent="0.25">
      <c r="A192" t="s">
        <v>3</v>
      </c>
      <c r="B192" s="8" t="s">
        <v>168</v>
      </c>
      <c r="C192" s="1">
        <v>28897210</v>
      </c>
      <c r="D192" s="4">
        <v>28755504</v>
      </c>
      <c r="E192" s="5">
        <f>D192/$D$203</f>
        <v>0.55638819585326149</v>
      </c>
      <c r="F192" s="26">
        <f>D192/C192</f>
        <v>0.99509620478932048</v>
      </c>
    </row>
    <row r="193" spans="1:8" x14ac:dyDescent="0.25">
      <c r="A193" t="s">
        <v>14</v>
      </c>
      <c r="B193" s="8" t="s">
        <v>169</v>
      </c>
      <c r="C193" s="1">
        <v>1994135</v>
      </c>
      <c r="D193" s="4">
        <v>9279801</v>
      </c>
      <c r="E193" s="5">
        <f>D193/$D$203</f>
        <v>0.17955420764898752</v>
      </c>
      <c r="F193" s="26">
        <f t="shared" ref="F193" si="4">D193/C193</f>
        <v>4.6535470266556676</v>
      </c>
      <c r="H193" s="1"/>
    </row>
    <row r="194" spans="1:8" x14ac:dyDescent="0.25">
      <c r="A194" t="s">
        <v>41</v>
      </c>
      <c r="B194" s="7" t="s">
        <v>171</v>
      </c>
      <c r="C194" s="1">
        <v>1220674</v>
      </c>
      <c r="D194" s="4">
        <v>3469162</v>
      </c>
      <c r="E194" s="5">
        <f>D194/$D$203</f>
        <v>6.7124568093214154E-2</v>
      </c>
      <c r="F194" s="26">
        <f>D194/C194</f>
        <v>2.8420053183732921</v>
      </c>
      <c r="H194" s="1"/>
    </row>
    <row r="195" spans="1:8" x14ac:dyDescent="0.25">
      <c r="A195" t="s">
        <v>36</v>
      </c>
      <c r="B195" s="8" t="s">
        <v>167</v>
      </c>
      <c r="C195" s="1">
        <v>17204820</v>
      </c>
      <c r="D195" s="4">
        <v>3148956</v>
      </c>
      <c r="E195" s="5">
        <f>D195/$D$203</f>
        <v>6.092892503853533E-2</v>
      </c>
      <c r="F195" s="26">
        <f>D195/C195</f>
        <v>0.18302754693161569</v>
      </c>
    </row>
    <row r="196" spans="1:8" x14ac:dyDescent="0.25">
      <c r="A196" t="s">
        <v>13</v>
      </c>
      <c r="B196" s="8" t="s">
        <v>170</v>
      </c>
      <c r="C196" s="1">
        <v>43160</v>
      </c>
      <c r="D196" s="4">
        <v>2612069</v>
      </c>
      <c r="E196" s="5">
        <f>D196/$D$203</f>
        <v>5.0540736770053926E-2</v>
      </c>
      <c r="F196" s="26">
        <f>D196/C196</f>
        <v>60.520597775718258</v>
      </c>
    </row>
    <row r="197" spans="1:8" x14ac:dyDescent="0.25">
      <c r="A197" t="s">
        <v>24</v>
      </c>
      <c r="B197" s="8" t="s">
        <v>173</v>
      </c>
      <c r="C197" s="1">
        <v>1256061</v>
      </c>
      <c r="D197" s="4">
        <v>1425402</v>
      </c>
      <c r="E197" s="5">
        <f>D197/$D$203</f>
        <v>2.7580001628405838E-2</v>
      </c>
      <c r="F197" s="26">
        <f>D197/C197</f>
        <v>1.1348190892002856</v>
      </c>
    </row>
    <row r="198" spans="1:8" x14ac:dyDescent="0.25">
      <c r="A198">
        <v>4104191100</v>
      </c>
      <c r="B198" s="8" t="s">
        <v>272</v>
      </c>
      <c r="C198" s="1">
        <v>634201</v>
      </c>
      <c r="D198" s="4">
        <v>963207</v>
      </c>
      <c r="E198" s="5">
        <f>D198/$D$203</f>
        <v>1.8637023540370997E-2</v>
      </c>
      <c r="F198" s="26">
        <f>D198/C198</f>
        <v>1.5187724396524129</v>
      </c>
    </row>
    <row r="199" spans="1:8" x14ac:dyDescent="0.25">
      <c r="A199" t="s">
        <v>17</v>
      </c>
      <c r="B199" s="8" t="s">
        <v>172</v>
      </c>
      <c r="C199" s="1">
        <v>393490</v>
      </c>
      <c r="D199" s="4">
        <v>352961</v>
      </c>
      <c r="E199" s="5">
        <f>D199/$D$203</f>
        <v>6.8294172133641969E-3</v>
      </c>
      <c r="F199" s="26">
        <f>D199/C199</f>
        <v>0.89700119443950288</v>
      </c>
    </row>
    <row r="200" spans="1:8" x14ac:dyDescent="0.25">
      <c r="A200" t="s">
        <v>25</v>
      </c>
      <c r="B200" s="8" t="s">
        <v>160</v>
      </c>
      <c r="C200" s="1">
        <v>1765684</v>
      </c>
      <c r="D200" s="4">
        <v>323952</v>
      </c>
      <c r="E200" s="5">
        <f>D200/$D$203</f>
        <v>6.2681241414880347E-3</v>
      </c>
      <c r="F200" s="26">
        <f>D200/C200</f>
        <v>0.18347110808049458</v>
      </c>
    </row>
    <row r="201" spans="1:8" ht="26.4" x14ac:dyDescent="0.25">
      <c r="A201" t="s">
        <v>4</v>
      </c>
      <c r="B201" s="8" t="s">
        <v>273</v>
      </c>
      <c r="C201" s="1">
        <v>2229000</v>
      </c>
      <c r="D201" s="4">
        <v>229200</v>
      </c>
      <c r="E201" s="5">
        <f>D201/$D$203</f>
        <v>4.4347744518603302E-3</v>
      </c>
      <c r="F201" s="26">
        <f>D201/C201</f>
        <v>0.10282637954239569</v>
      </c>
    </row>
    <row r="202" spans="1:8" x14ac:dyDescent="0.25">
      <c r="B202" s="2" t="s">
        <v>175</v>
      </c>
      <c r="C202" s="1">
        <v>1461800</v>
      </c>
      <c r="D202" s="4">
        <v>1122234</v>
      </c>
      <c r="E202" s="5">
        <f>D202/$D$203</f>
        <v>2.1714025620458224E-2</v>
      </c>
      <c r="F202" s="26"/>
    </row>
    <row r="203" spans="1:8" x14ac:dyDescent="0.25">
      <c r="B203" s="18" t="s">
        <v>276</v>
      </c>
      <c r="C203" s="24">
        <v>57100235</v>
      </c>
      <c r="D203" s="39">
        <v>51682448</v>
      </c>
      <c r="E203" s="25">
        <f>D203/$D$203</f>
        <v>1</v>
      </c>
      <c r="F203" s="42"/>
    </row>
    <row r="205" spans="1:8" x14ac:dyDescent="0.25">
      <c r="B205" s="72" t="s">
        <v>168</v>
      </c>
      <c r="C205" s="74">
        <v>0.55638819585326149</v>
      </c>
      <c r="D205" s="4"/>
      <c r="E205" t="s">
        <v>274</v>
      </c>
      <c r="F205" s="26">
        <v>0.10282637954239569</v>
      </c>
    </row>
    <row r="206" spans="1:8" x14ac:dyDescent="0.25">
      <c r="B206" s="73" t="s">
        <v>169</v>
      </c>
      <c r="C206" s="75">
        <v>0.17955420764898752</v>
      </c>
      <c r="E206" t="s">
        <v>167</v>
      </c>
      <c r="F206" s="26">
        <v>0.18302754693161569</v>
      </c>
    </row>
    <row r="207" spans="1:8" x14ac:dyDescent="0.25">
      <c r="B207" s="62" t="s">
        <v>171</v>
      </c>
      <c r="C207" s="74">
        <v>6.7124568093214154E-2</v>
      </c>
      <c r="E207" t="s">
        <v>160</v>
      </c>
      <c r="F207" s="26">
        <v>0.18347110808049458</v>
      </c>
    </row>
    <row r="208" spans="1:8" x14ac:dyDescent="0.25">
      <c r="B208" s="73" t="s">
        <v>167</v>
      </c>
      <c r="C208" s="75">
        <v>6.092892503853533E-2</v>
      </c>
      <c r="E208" t="s">
        <v>172</v>
      </c>
      <c r="F208" s="26">
        <v>0.89700119443950288</v>
      </c>
    </row>
    <row r="209" spans="2:6" x14ac:dyDescent="0.25">
      <c r="B209" s="72" t="s">
        <v>170</v>
      </c>
      <c r="C209" s="74">
        <v>5.0540736770053926E-2</v>
      </c>
      <c r="E209" t="s">
        <v>168</v>
      </c>
      <c r="F209" s="26">
        <v>0.99509620478932048</v>
      </c>
    </row>
    <row r="210" spans="2:6" x14ac:dyDescent="0.25">
      <c r="B210" s="2" t="s">
        <v>176</v>
      </c>
      <c r="C210" s="27">
        <v>8.5000000000000006E-2</v>
      </c>
      <c r="E210" t="s">
        <v>173</v>
      </c>
      <c r="F210" s="26">
        <v>1.1348190892002856</v>
      </c>
    </row>
    <row r="211" spans="2:6" x14ac:dyDescent="0.25">
      <c r="E211" t="s">
        <v>272</v>
      </c>
      <c r="F211" s="26">
        <v>1.5187724396524129</v>
      </c>
    </row>
    <row r="212" spans="2:6" x14ac:dyDescent="0.25">
      <c r="E212" t="s">
        <v>171</v>
      </c>
      <c r="F212" s="26">
        <v>2.8420053183732921</v>
      </c>
    </row>
    <row r="213" spans="2:6" x14ac:dyDescent="0.25">
      <c r="E213" t="s">
        <v>169</v>
      </c>
      <c r="F213" s="26">
        <v>4.6535470266556676</v>
      </c>
    </row>
    <row r="214" spans="2:6" x14ac:dyDescent="0.25">
      <c r="E214" t="s">
        <v>170</v>
      </c>
      <c r="F214" s="26">
        <v>60.520597775718258</v>
      </c>
    </row>
    <row r="239" spans="1:6" x14ac:dyDescent="0.25">
      <c r="A239" s="2" t="s">
        <v>80</v>
      </c>
      <c r="B239" s="2" t="s">
        <v>278</v>
      </c>
      <c r="C239" s="2" t="s">
        <v>100</v>
      </c>
      <c r="D239" s="2" t="s">
        <v>64</v>
      </c>
      <c r="E239" s="2" t="s">
        <v>65</v>
      </c>
      <c r="F239" s="2" t="s">
        <v>178</v>
      </c>
    </row>
    <row r="240" spans="1:6" x14ac:dyDescent="0.25">
      <c r="A240" t="s">
        <v>7</v>
      </c>
      <c r="B240" s="2" t="s">
        <v>6</v>
      </c>
      <c r="C240" s="1">
        <v>15005673</v>
      </c>
      <c r="D240" s="4">
        <v>21127670</v>
      </c>
      <c r="E240" s="5">
        <f>D240/$D$243</f>
        <v>0.9184898795858697</v>
      </c>
      <c r="F240" s="26">
        <f>D240/C240</f>
        <v>1.4079788357376573</v>
      </c>
    </row>
    <row r="241" spans="1:6" x14ac:dyDescent="0.25">
      <c r="A241" t="s">
        <v>20</v>
      </c>
      <c r="B241" s="2" t="s">
        <v>322</v>
      </c>
      <c r="C241" s="1">
        <v>343710</v>
      </c>
      <c r="D241" s="4">
        <v>1848196</v>
      </c>
      <c r="E241" s="5">
        <f t="shared" ref="E241:E243" si="5">D241/$D$243</f>
        <v>8.0347209204379183E-2</v>
      </c>
      <c r="F241" s="26">
        <f t="shared" ref="F241:F242" si="6">D241/C241</f>
        <v>5.3771958918856013</v>
      </c>
    </row>
    <row r="242" spans="1:6" x14ac:dyDescent="0.25">
      <c r="A242" t="s">
        <v>13</v>
      </c>
      <c r="B242" s="2" t="s">
        <v>177</v>
      </c>
      <c r="C242" s="1">
        <v>264</v>
      </c>
      <c r="D242" s="4">
        <v>26750</v>
      </c>
      <c r="E242" s="5">
        <f t="shared" si="5"/>
        <v>1.1629112097510997E-3</v>
      </c>
      <c r="F242" s="26">
        <f t="shared" si="6"/>
        <v>101.32575757575758</v>
      </c>
    </row>
    <row r="243" spans="1:6" x14ac:dyDescent="0.25">
      <c r="B243" s="18" t="s">
        <v>279</v>
      </c>
      <c r="C243" s="24">
        <f>SUM(C240:C242)</f>
        <v>15349647</v>
      </c>
      <c r="D243" s="39">
        <f>SUM(D240:D242)</f>
        <v>23002616</v>
      </c>
      <c r="E243" s="25">
        <f t="shared" si="5"/>
        <v>1</v>
      </c>
      <c r="F243" s="18"/>
    </row>
    <row r="249" spans="1:6" x14ac:dyDescent="0.25">
      <c r="D249" t="s">
        <v>6</v>
      </c>
      <c r="E249" s="26">
        <v>1.4079788357376573</v>
      </c>
    </row>
    <row r="250" spans="1:6" x14ac:dyDescent="0.25">
      <c r="D250" s="2" t="s">
        <v>322</v>
      </c>
      <c r="E250" s="26">
        <v>5.3771958918856013</v>
      </c>
    </row>
    <row r="251" spans="1:6" x14ac:dyDescent="0.25">
      <c r="D251" t="s">
        <v>177</v>
      </c>
      <c r="E251" s="26">
        <v>101.32575757575758</v>
      </c>
    </row>
    <row r="271" spans="1:6" x14ac:dyDescent="0.25">
      <c r="A271" s="2" t="s">
        <v>80</v>
      </c>
      <c r="B271" s="2" t="s">
        <v>287</v>
      </c>
      <c r="C271" s="2" t="s">
        <v>100</v>
      </c>
      <c r="D271" s="2" t="s">
        <v>64</v>
      </c>
      <c r="E271" s="2" t="s">
        <v>65</v>
      </c>
      <c r="F271" s="2" t="s">
        <v>182</v>
      </c>
    </row>
    <row r="272" spans="1:6" x14ac:dyDescent="0.25">
      <c r="A272" t="s">
        <v>14</v>
      </c>
      <c r="B272" s="8" t="s">
        <v>265</v>
      </c>
      <c r="C272" s="1">
        <v>1266782</v>
      </c>
      <c r="D272" s="47">
        <v>5464065</v>
      </c>
      <c r="E272" s="5">
        <f>D272/$D$283</f>
        <v>0.25274524137808535</v>
      </c>
      <c r="F272" s="26">
        <f>D272/C272</f>
        <v>4.3133427851043038</v>
      </c>
    </row>
    <row r="273" spans="1:6" x14ac:dyDescent="0.25">
      <c r="A273" t="s">
        <v>13</v>
      </c>
      <c r="B273" s="8" t="s">
        <v>95</v>
      </c>
      <c r="C273" s="1">
        <v>206784</v>
      </c>
      <c r="D273" s="30">
        <v>4705505</v>
      </c>
      <c r="E273" s="5">
        <f>D273/$D$283</f>
        <v>0.21765736627049415</v>
      </c>
      <c r="F273" s="26">
        <f t="shared" ref="F273:F281" si="7">D273/C273</f>
        <v>22.755653242030331</v>
      </c>
    </row>
    <row r="274" spans="1:6" ht="26.4" x14ac:dyDescent="0.25">
      <c r="A274" s="14" t="s">
        <v>18</v>
      </c>
      <c r="B274" s="8" t="s">
        <v>280</v>
      </c>
      <c r="C274" s="32">
        <v>598051</v>
      </c>
      <c r="D274" s="16">
        <v>3378995</v>
      </c>
      <c r="E274" s="12">
        <f>D274/$D$283</f>
        <v>0.15629845305470261</v>
      </c>
      <c r="F274" s="13">
        <f t="shared" si="7"/>
        <v>5.6500114538726631</v>
      </c>
    </row>
    <row r="275" spans="1:6" x14ac:dyDescent="0.25">
      <c r="A275" t="s">
        <v>8</v>
      </c>
      <c r="B275" s="8" t="s">
        <v>281</v>
      </c>
      <c r="C275" s="1">
        <v>17845500</v>
      </c>
      <c r="D275" s="30">
        <v>2437600</v>
      </c>
      <c r="E275" s="5">
        <f>D275/$D$283</f>
        <v>0.11275338056615741</v>
      </c>
      <c r="F275" s="26">
        <f t="shared" si="7"/>
        <v>0.13659465971813622</v>
      </c>
    </row>
    <row r="276" spans="1:6" x14ac:dyDescent="0.25">
      <c r="A276" t="s">
        <v>17</v>
      </c>
      <c r="B276" s="8" t="s">
        <v>172</v>
      </c>
      <c r="C276" s="1">
        <v>1489531</v>
      </c>
      <c r="D276" s="47">
        <v>1975750</v>
      </c>
      <c r="E276" s="5">
        <f>D276/$D$283</f>
        <v>9.1390093392511279E-2</v>
      </c>
      <c r="F276" s="26">
        <f t="shared" si="7"/>
        <v>1.3264242234636272</v>
      </c>
    </row>
    <row r="277" spans="1:6" x14ac:dyDescent="0.25">
      <c r="A277" t="s">
        <v>24</v>
      </c>
      <c r="B277" s="8" t="s">
        <v>266</v>
      </c>
      <c r="C277" s="1">
        <v>897154</v>
      </c>
      <c r="D277" s="30">
        <v>851486</v>
      </c>
      <c r="E277" s="5">
        <f>D277/$D$283</f>
        <v>3.9386250822429893E-2</v>
      </c>
      <c r="F277" s="26">
        <f t="shared" si="7"/>
        <v>0.94909681058101503</v>
      </c>
    </row>
    <row r="278" spans="1:6" x14ac:dyDescent="0.25">
      <c r="A278" t="s">
        <v>44</v>
      </c>
      <c r="B278" s="7" t="s">
        <v>270</v>
      </c>
      <c r="C278" s="1">
        <v>2665356</v>
      </c>
      <c r="D278" s="47">
        <v>557998</v>
      </c>
      <c r="E278" s="5">
        <f>D278/$D$283</f>
        <v>2.5810699396601043E-2</v>
      </c>
      <c r="F278" s="26">
        <f t="shared" si="7"/>
        <v>0.20935214658004409</v>
      </c>
    </row>
    <row r="279" spans="1:6" x14ac:dyDescent="0.25">
      <c r="A279" t="s">
        <v>58</v>
      </c>
      <c r="B279" s="8" t="s">
        <v>282</v>
      </c>
      <c r="C279" s="1">
        <v>2579000</v>
      </c>
      <c r="D279" s="30">
        <v>432000</v>
      </c>
      <c r="E279" s="5">
        <f>D279/$D$283</f>
        <v>1.9982548574245158E-2</v>
      </c>
      <c r="F279" s="26">
        <f t="shared" si="7"/>
        <v>0.16750678557580456</v>
      </c>
    </row>
    <row r="280" spans="1:6" x14ac:dyDescent="0.25">
      <c r="A280" s="76">
        <v>306171100</v>
      </c>
      <c r="B280" s="8" t="s">
        <v>197</v>
      </c>
      <c r="C280" s="1">
        <v>60134</v>
      </c>
      <c r="D280" s="47">
        <v>419380</v>
      </c>
      <c r="E280" s="5">
        <f>D280/$D$283</f>
        <v>1.9398799122840128E-2</v>
      </c>
      <c r="F280" s="26">
        <f>D280/C280</f>
        <v>6.9740911963282004</v>
      </c>
    </row>
    <row r="281" spans="1:6" x14ac:dyDescent="0.25">
      <c r="A281" t="s">
        <v>3</v>
      </c>
      <c r="B281" s="7" t="s">
        <v>2</v>
      </c>
      <c r="C281" s="1">
        <v>304000</v>
      </c>
      <c r="D281" s="30">
        <v>378480</v>
      </c>
      <c r="E281" s="5">
        <f>D281/$D$283</f>
        <v>1.7506932834213677E-2</v>
      </c>
      <c r="F281" s="26">
        <f t="shared" si="7"/>
        <v>1.2450000000000001</v>
      </c>
    </row>
    <row r="282" spans="1:6" x14ac:dyDescent="0.25">
      <c r="B282" s="7" t="s">
        <v>181</v>
      </c>
      <c r="C282" s="1">
        <v>3172524</v>
      </c>
      <c r="D282" s="47">
        <v>1017605</v>
      </c>
      <c r="E282" s="5">
        <f>D282/$D$283</f>
        <v>4.707023458771932E-2</v>
      </c>
    </row>
    <row r="283" spans="1:6" x14ac:dyDescent="0.25">
      <c r="B283" s="18" t="s">
        <v>286</v>
      </c>
      <c r="C283" s="24">
        <v>31084816</v>
      </c>
      <c r="D283" s="39">
        <v>21618864</v>
      </c>
      <c r="E283" s="25">
        <f>D283/$D$283</f>
        <v>1</v>
      </c>
    </row>
    <row r="285" spans="1:6" x14ac:dyDescent="0.25">
      <c r="B285" t="s">
        <v>169</v>
      </c>
      <c r="C285" s="5">
        <v>0.25274524137808535</v>
      </c>
    </row>
    <row r="286" spans="1:6" x14ac:dyDescent="0.25">
      <c r="B286" t="s">
        <v>95</v>
      </c>
      <c r="C286" s="5">
        <v>0.21765736627049415</v>
      </c>
    </row>
    <row r="287" spans="1:6" x14ac:dyDescent="0.25">
      <c r="B287" t="s">
        <v>67</v>
      </c>
      <c r="C287" s="5">
        <v>0.15629845305470261</v>
      </c>
      <c r="E287" t="s">
        <v>281</v>
      </c>
      <c r="F287" s="26">
        <v>0.13659465971813622</v>
      </c>
    </row>
    <row r="288" spans="1:6" x14ac:dyDescent="0.25">
      <c r="B288" t="s">
        <v>68</v>
      </c>
      <c r="C288" s="5">
        <v>0.11275338056615741</v>
      </c>
      <c r="E288" t="s">
        <v>282</v>
      </c>
      <c r="F288" s="26">
        <v>0.16750678557580456</v>
      </c>
    </row>
    <row r="289" spans="2:7" x14ac:dyDescent="0.25">
      <c r="B289" t="s">
        <v>172</v>
      </c>
      <c r="C289" s="5">
        <v>9.1390093392511279E-2</v>
      </c>
      <c r="E289" t="s">
        <v>270</v>
      </c>
      <c r="F289" s="26">
        <v>0.20935214658004409</v>
      </c>
    </row>
    <row r="290" spans="2:7" x14ac:dyDescent="0.25">
      <c r="B290" s="2" t="s">
        <v>183</v>
      </c>
      <c r="C290" s="5">
        <v>0.16900000000000001</v>
      </c>
      <c r="E290" t="s">
        <v>266</v>
      </c>
      <c r="F290" s="26">
        <v>0.94909681058101503</v>
      </c>
      <c r="G290" s="26"/>
    </row>
    <row r="291" spans="2:7" x14ac:dyDescent="0.25">
      <c r="E291" t="s">
        <v>2</v>
      </c>
      <c r="F291" s="26">
        <v>1.2450000000000001</v>
      </c>
      <c r="G291" s="26"/>
    </row>
    <row r="292" spans="2:7" x14ac:dyDescent="0.25">
      <c r="E292" t="s">
        <v>172</v>
      </c>
      <c r="F292" s="26">
        <v>1.3264242234636272</v>
      </c>
      <c r="G292" s="26"/>
    </row>
    <row r="293" spans="2:7" x14ac:dyDescent="0.25">
      <c r="E293" t="s">
        <v>265</v>
      </c>
      <c r="F293" s="26">
        <v>4.3133427851043038</v>
      </c>
      <c r="G293" s="26"/>
    </row>
    <row r="294" spans="2:7" x14ac:dyDescent="0.25">
      <c r="E294" t="s">
        <v>285</v>
      </c>
      <c r="F294" s="26">
        <v>5.6500114538726631</v>
      </c>
      <c r="G294" s="26"/>
    </row>
    <row r="295" spans="2:7" x14ac:dyDescent="0.25">
      <c r="E295" t="s">
        <v>197</v>
      </c>
      <c r="F295" s="26">
        <v>6.9740911963282004</v>
      </c>
      <c r="G295" s="26"/>
    </row>
    <row r="296" spans="2:7" x14ac:dyDescent="0.25">
      <c r="E296" t="s">
        <v>95</v>
      </c>
      <c r="F296" s="26">
        <v>22.755653242030331</v>
      </c>
      <c r="G296" s="26"/>
    </row>
    <row r="297" spans="2:7" x14ac:dyDescent="0.25">
      <c r="G297" s="26"/>
    </row>
    <row r="298" spans="2:7" x14ac:dyDescent="0.25">
      <c r="G298" s="26"/>
    </row>
    <row r="299" spans="2:7" x14ac:dyDescent="0.25">
      <c r="G299" s="26"/>
    </row>
    <row r="321" spans="1:9" x14ac:dyDescent="0.25">
      <c r="A321" s="2" t="s">
        <v>80</v>
      </c>
      <c r="B321" s="2" t="s">
        <v>289</v>
      </c>
      <c r="C321" s="2" t="s">
        <v>100</v>
      </c>
      <c r="D321" s="2" t="s">
        <v>64</v>
      </c>
      <c r="E321" s="2" t="s">
        <v>65</v>
      </c>
      <c r="F321" s="2" t="s">
        <v>178</v>
      </c>
    </row>
    <row r="322" spans="1:9" ht="26.4" x14ac:dyDescent="0.25">
      <c r="A322" s="17" t="s">
        <v>29</v>
      </c>
      <c r="B322" s="49" t="s">
        <v>184</v>
      </c>
      <c r="C322" s="15">
        <v>8489863</v>
      </c>
      <c r="D322" s="16">
        <v>5275497</v>
      </c>
      <c r="E322" s="12">
        <f>D322/$D$333</f>
        <v>0.32345162658768367</v>
      </c>
      <c r="F322" s="13">
        <f>D322/C322</f>
        <v>0.62138776562118847</v>
      </c>
    </row>
    <row r="323" spans="1:9" ht="26.4" x14ac:dyDescent="0.25">
      <c r="A323" s="9" t="s">
        <v>19</v>
      </c>
      <c r="B323" s="50" t="s">
        <v>119</v>
      </c>
      <c r="C323" s="10">
        <v>471524</v>
      </c>
      <c r="D323" s="11">
        <v>2925670</v>
      </c>
      <c r="E323" s="12">
        <f>D323/$D$333</f>
        <v>0.17937887565072796</v>
      </c>
      <c r="F323" s="13">
        <f t="shared" ref="F323:F331" si="8">D323/C323</f>
        <v>6.2047106828072378</v>
      </c>
    </row>
    <row r="324" spans="1:9" x14ac:dyDescent="0.25">
      <c r="A324" s="17" t="s">
        <v>37</v>
      </c>
      <c r="B324" s="49" t="s">
        <v>185</v>
      </c>
      <c r="C324" s="15">
        <v>226615</v>
      </c>
      <c r="D324" s="16">
        <v>1388000</v>
      </c>
      <c r="E324" s="80">
        <f>D324/$D$333</f>
        <v>8.5101149276306076E-2</v>
      </c>
      <c r="F324" s="81">
        <f>D324/C324</f>
        <v>6.1249255344968336</v>
      </c>
    </row>
    <row r="325" spans="1:9" x14ac:dyDescent="0.25">
      <c r="A325" s="9" t="s">
        <v>51</v>
      </c>
      <c r="B325" s="50" t="s">
        <v>186</v>
      </c>
      <c r="C325" s="10">
        <v>747575</v>
      </c>
      <c r="D325" s="11">
        <v>1345007</v>
      </c>
      <c r="E325" s="78">
        <f>D325/$D$333</f>
        <v>8.2465159571092655E-2</v>
      </c>
      <c r="F325" s="79">
        <f>D325/C325</f>
        <v>1.7991599505066382</v>
      </c>
    </row>
    <row r="326" spans="1:9" x14ac:dyDescent="0.25">
      <c r="A326" s="17" t="s">
        <v>14</v>
      </c>
      <c r="B326" s="49" t="s">
        <v>169</v>
      </c>
      <c r="C326" s="15">
        <v>257455</v>
      </c>
      <c r="D326" s="16">
        <v>796288</v>
      </c>
      <c r="E326" s="80">
        <f>D326/$D$333</f>
        <v>4.8822063368106065E-2</v>
      </c>
      <c r="F326" s="81">
        <f t="shared" si="8"/>
        <v>3.0929210930065447</v>
      </c>
    </row>
    <row r="327" spans="1:9" x14ac:dyDescent="0.25">
      <c r="A327" s="9" t="s">
        <v>42</v>
      </c>
      <c r="B327" s="50" t="s">
        <v>188</v>
      </c>
      <c r="C327" s="10">
        <v>41560</v>
      </c>
      <c r="D327" s="11">
        <v>765642</v>
      </c>
      <c r="E327" s="78">
        <f>D327/$D$333</f>
        <v>4.6943093756635114E-2</v>
      </c>
      <c r="F327" s="79">
        <f t="shared" si="8"/>
        <v>18.422569778633303</v>
      </c>
    </row>
    <row r="328" spans="1:9" x14ac:dyDescent="0.25">
      <c r="A328" s="17" t="s">
        <v>56</v>
      </c>
      <c r="B328" s="51" t="s">
        <v>189</v>
      </c>
      <c r="C328" s="15">
        <v>1141381</v>
      </c>
      <c r="D328" s="16">
        <v>684619</v>
      </c>
      <c r="E328" s="80">
        <f>D328/$D$333</f>
        <v>4.1975406135731551E-2</v>
      </c>
      <c r="F328" s="81">
        <f t="shared" si="8"/>
        <v>0.59981636280961392</v>
      </c>
    </row>
    <row r="329" spans="1:9" x14ac:dyDescent="0.25">
      <c r="A329" s="9" t="s">
        <v>38</v>
      </c>
      <c r="B329" s="50" t="s">
        <v>187</v>
      </c>
      <c r="C329" s="10">
        <v>337870</v>
      </c>
      <c r="D329" s="11">
        <v>438972</v>
      </c>
      <c r="E329" s="78">
        <f>D329/$D$333</f>
        <v>2.691428076377423E-2</v>
      </c>
      <c r="F329" s="79">
        <f t="shared" si="8"/>
        <v>1.2992334329771806</v>
      </c>
    </row>
    <row r="330" spans="1:9" ht="39.6" x14ac:dyDescent="0.25">
      <c r="A330" s="17" t="s">
        <v>28</v>
      </c>
      <c r="B330" s="49" t="s">
        <v>120</v>
      </c>
      <c r="C330" s="15">
        <v>171892</v>
      </c>
      <c r="D330" s="16">
        <v>360091</v>
      </c>
      <c r="E330" s="80">
        <f>D330/$D$333</f>
        <v>2.2077923590817242E-2</v>
      </c>
      <c r="F330" s="81">
        <f t="shared" si="8"/>
        <v>2.0948677076303728</v>
      </c>
    </row>
    <row r="331" spans="1:9" x14ac:dyDescent="0.25">
      <c r="A331" s="77">
        <v>4104191100</v>
      </c>
      <c r="B331" s="29" t="s">
        <v>267</v>
      </c>
      <c r="C331" s="10">
        <v>239970</v>
      </c>
      <c r="D331" s="11">
        <v>269797</v>
      </c>
      <c r="E331" s="78">
        <f>D331/$D$333</f>
        <v>1.6541811794884405E-2</v>
      </c>
      <c r="F331" s="79">
        <f t="shared" si="8"/>
        <v>1.1242947035046047</v>
      </c>
    </row>
    <row r="332" spans="1:9" x14ac:dyDescent="0.25">
      <c r="A332" s="17"/>
      <c r="B332" s="48" t="s">
        <v>288</v>
      </c>
      <c r="C332" s="15">
        <v>4035898</v>
      </c>
      <c r="D332" s="16">
        <v>2060420</v>
      </c>
      <c r="E332" s="12">
        <f>D332/$D$333</f>
        <v>0.12632860950424105</v>
      </c>
      <c r="F332" s="14"/>
    </row>
    <row r="333" spans="1:9" x14ac:dyDescent="0.25">
      <c r="A333" s="29"/>
      <c r="B333" s="35" t="s">
        <v>290</v>
      </c>
      <c r="C333" s="19">
        <v>16161603</v>
      </c>
      <c r="D333" s="20">
        <v>16310003</v>
      </c>
      <c r="E333" s="21">
        <f>D333/$D$333</f>
        <v>1</v>
      </c>
      <c r="F333" s="14"/>
    </row>
    <row r="334" spans="1:9" x14ac:dyDescent="0.25">
      <c r="A334" s="29"/>
      <c r="C334" s="4"/>
      <c r="D334" s="4"/>
      <c r="I334" s="26"/>
    </row>
    <row r="335" spans="1:9" x14ac:dyDescent="0.25">
      <c r="C335" s="4"/>
      <c r="D335" s="4"/>
      <c r="I335" s="26"/>
    </row>
    <row r="336" spans="1:9" ht="26.4" x14ac:dyDescent="0.25">
      <c r="B336" s="82" t="s">
        <v>184</v>
      </c>
      <c r="C336" s="84">
        <v>0.32345162658768367</v>
      </c>
      <c r="I336" s="26"/>
    </row>
    <row r="337" spans="2:9" ht="26.4" x14ac:dyDescent="0.25">
      <c r="B337" s="83" t="s">
        <v>119</v>
      </c>
      <c r="C337" s="85">
        <v>0.17937887565072796</v>
      </c>
      <c r="E337" t="s">
        <v>189</v>
      </c>
      <c r="F337" s="26">
        <v>0.59981636280961392</v>
      </c>
      <c r="I337" s="26"/>
    </row>
    <row r="338" spans="2:9" x14ac:dyDescent="0.25">
      <c r="B338" s="82" t="s">
        <v>185</v>
      </c>
      <c r="C338" s="86">
        <v>8.5101149276306076E-2</v>
      </c>
      <c r="E338" t="s">
        <v>184</v>
      </c>
      <c r="F338" s="26">
        <v>0.62138776562118847</v>
      </c>
      <c r="I338" s="26"/>
    </row>
    <row r="339" spans="2:9" x14ac:dyDescent="0.25">
      <c r="B339" s="83" t="s">
        <v>186</v>
      </c>
      <c r="C339" s="67">
        <v>8.2465159571092655E-2</v>
      </c>
      <c r="E339" s="2" t="s">
        <v>292</v>
      </c>
      <c r="F339" s="26">
        <v>1.1242947035046047</v>
      </c>
      <c r="I339" s="26"/>
    </row>
    <row r="340" spans="2:9" x14ac:dyDescent="0.25">
      <c r="B340" s="82" t="s">
        <v>169</v>
      </c>
      <c r="C340" s="86">
        <v>4.8822063368106065E-2</v>
      </c>
      <c r="E340" t="s">
        <v>187</v>
      </c>
      <c r="F340" s="26">
        <v>1.2992334329771806</v>
      </c>
      <c r="I340" s="26"/>
    </row>
    <row r="341" spans="2:9" x14ac:dyDescent="0.25">
      <c r="B341" s="2" t="s">
        <v>291</v>
      </c>
      <c r="C341" s="5">
        <v>0.28100000000000003</v>
      </c>
      <c r="E341" t="s">
        <v>186</v>
      </c>
      <c r="F341" s="26">
        <v>1.7991599505066382</v>
      </c>
      <c r="I341" s="26"/>
    </row>
    <row r="342" spans="2:9" x14ac:dyDescent="0.25">
      <c r="E342" s="2" t="s">
        <v>129</v>
      </c>
      <c r="F342" s="26">
        <v>2.0948677076303728</v>
      </c>
      <c r="I342" s="26"/>
    </row>
    <row r="343" spans="2:9" x14ac:dyDescent="0.25">
      <c r="E343" t="s">
        <v>169</v>
      </c>
      <c r="F343" s="26">
        <v>3.0929210930065447</v>
      </c>
      <c r="I343" s="26"/>
    </row>
    <row r="344" spans="2:9" x14ac:dyDescent="0.25">
      <c r="E344" t="s">
        <v>185</v>
      </c>
      <c r="F344" s="26">
        <v>6.1249255344968336</v>
      </c>
      <c r="I344" s="26"/>
    </row>
    <row r="345" spans="2:9" x14ac:dyDescent="0.25">
      <c r="E345" t="s">
        <v>119</v>
      </c>
      <c r="F345" s="26">
        <v>6.2047106828072378</v>
      </c>
    </row>
    <row r="346" spans="2:9" x14ac:dyDescent="0.25">
      <c r="E346" t="s">
        <v>188</v>
      </c>
      <c r="F346" s="26">
        <v>18.422569778633303</v>
      </c>
    </row>
    <row r="372" spans="1:6" x14ac:dyDescent="0.25">
      <c r="A372" s="2" t="s">
        <v>80</v>
      </c>
      <c r="B372" s="2" t="s">
        <v>294</v>
      </c>
      <c r="C372" s="2" t="s">
        <v>100</v>
      </c>
      <c r="D372" s="2" t="s">
        <v>64</v>
      </c>
      <c r="E372" s="2" t="s">
        <v>65</v>
      </c>
      <c r="F372" s="2" t="s">
        <v>174</v>
      </c>
    </row>
    <row r="373" spans="1:6" x14ac:dyDescent="0.25">
      <c r="A373" s="57" t="s">
        <v>15</v>
      </c>
      <c r="B373" t="s">
        <v>124</v>
      </c>
      <c r="C373" s="56">
        <v>24435020</v>
      </c>
      <c r="D373" s="47">
        <v>11883914</v>
      </c>
      <c r="E373" s="5">
        <f>D373/$D$385</f>
        <v>0.76418394897292585</v>
      </c>
      <c r="F373" s="26">
        <f>D373/C373</f>
        <v>0.48634762729885223</v>
      </c>
    </row>
    <row r="374" spans="1:6" x14ac:dyDescent="0.25">
      <c r="A374" s="29" t="s">
        <v>24</v>
      </c>
      <c r="B374" t="s">
        <v>173</v>
      </c>
      <c r="C374" s="52">
        <v>811800</v>
      </c>
      <c r="D374" s="30">
        <v>1282609</v>
      </c>
      <c r="E374" s="5">
        <f t="shared" ref="E374:E385" si="9">D374/$D$385</f>
        <v>8.2476969339244255E-2</v>
      </c>
      <c r="F374" s="26">
        <f t="shared" ref="F374:F383" si="10">D374/C374</f>
        <v>1.5799568859324957</v>
      </c>
    </row>
    <row r="375" spans="1:6" x14ac:dyDescent="0.25">
      <c r="A375" s="57" t="s">
        <v>17</v>
      </c>
      <c r="B375" t="s">
        <v>16</v>
      </c>
      <c r="C375" s="56">
        <v>491235</v>
      </c>
      <c r="D375" s="47">
        <v>941500</v>
      </c>
      <c r="E375" s="5">
        <f t="shared" si="9"/>
        <v>6.0542274873245441E-2</v>
      </c>
      <c r="F375" s="26">
        <f t="shared" si="10"/>
        <v>1.9165979622787463</v>
      </c>
    </row>
    <row r="376" spans="1:6" x14ac:dyDescent="0.25">
      <c r="A376" s="29" t="s">
        <v>59</v>
      </c>
      <c r="B376" s="53" t="s">
        <v>193</v>
      </c>
      <c r="C376" s="52">
        <v>70031</v>
      </c>
      <c r="D376" s="30">
        <v>318743</v>
      </c>
      <c r="E376" s="5">
        <f t="shared" si="9"/>
        <v>2.0496469803423123E-2</v>
      </c>
      <c r="F376" s="26">
        <f t="shared" si="10"/>
        <v>4.5514557838671443</v>
      </c>
    </row>
    <row r="377" spans="1:6" x14ac:dyDescent="0.25">
      <c r="A377" s="87">
        <v>304480000</v>
      </c>
      <c r="B377" s="2" t="s">
        <v>298</v>
      </c>
      <c r="C377" s="56">
        <v>71114</v>
      </c>
      <c r="D377" s="47">
        <v>167600</v>
      </c>
      <c r="E377" s="5">
        <f t="shared" si="9"/>
        <v>1.0777360880250596E-2</v>
      </c>
      <c r="F377" s="26">
        <f t="shared" si="10"/>
        <v>2.3567792558427314</v>
      </c>
    </row>
    <row r="378" spans="1:6" x14ac:dyDescent="0.25">
      <c r="A378" s="29" t="s">
        <v>38</v>
      </c>
      <c r="B378" s="29" t="s">
        <v>187</v>
      </c>
      <c r="C378" s="52">
        <v>121230</v>
      </c>
      <c r="D378" s="30">
        <v>156300</v>
      </c>
      <c r="E378" s="88">
        <f t="shared" si="9"/>
        <v>1.0050724973646587E-2</v>
      </c>
      <c r="F378" s="89">
        <f t="shared" si="10"/>
        <v>1.2892848304875031</v>
      </c>
    </row>
    <row r="379" spans="1:6" x14ac:dyDescent="0.25">
      <c r="A379" s="57" t="s">
        <v>47</v>
      </c>
      <c r="B379" s="57" t="s">
        <v>162</v>
      </c>
      <c r="C379" s="56">
        <v>1581700</v>
      </c>
      <c r="D379" s="47">
        <v>142967</v>
      </c>
      <c r="E379" s="90">
        <f t="shared" si="9"/>
        <v>9.1933589079163901E-3</v>
      </c>
      <c r="F379" s="91">
        <f t="shared" si="10"/>
        <v>9.0388189922235573E-2</v>
      </c>
    </row>
    <row r="380" spans="1:6" x14ac:dyDescent="0.25">
      <c r="A380" s="29" t="s">
        <v>33</v>
      </c>
      <c r="B380" s="29" t="s">
        <v>190</v>
      </c>
      <c r="C380" s="52">
        <v>42630</v>
      </c>
      <c r="D380" s="30">
        <v>140112</v>
      </c>
      <c r="E380" s="88">
        <f t="shared" si="9"/>
        <v>9.0097708093894481E-3</v>
      </c>
      <c r="F380" s="89">
        <f t="shared" si="10"/>
        <v>3.2866995073891627</v>
      </c>
    </row>
    <row r="381" spans="1:6" x14ac:dyDescent="0.25">
      <c r="A381" s="57" t="s">
        <v>62</v>
      </c>
      <c r="B381" s="57" t="s">
        <v>191</v>
      </c>
      <c r="C381" s="56">
        <v>44431</v>
      </c>
      <c r="D381" s="47">
        <v>126485</v>
      </c>
      <c r="E381" s="90">
        <f t="shared" si="9"/>
        <v>8.1334993492750401E-3</v>
      </c>
      <c r="F381" s="91">
        <f t="shared" si="10"/>
        <v>2.8467736490288313</v>
      </c>
    </row>
    <row r="382" spans="1:6" x14ac:dyDescent="0.25">
      <c r="A382" s="29" t="s">
        <v>61</v>
      </c>
      <c r="B382" s="29" t="s">
        <v>192</v>
      </c>
      <c r="C382" s="52">
        <v>50300</v>
      </c>
      <c r="D382" s="30">
        <v>119907</v>
      </c>
      <c r="E382" s="88">
        <f t="shared" si="9"/>
        <v>7.7105072259439624E-3</v>
      </c>
      <c r="F382" s="89">
        <f t="shared" si="10"/>
        <v>2.3838369781312125</v>
      </c>
    </row>
    <row r="383" spans="1:6" x14ac:dyDescent="0.25">
      <c r="A383" s="87">
        <v>901210000</v>
      </c>
      <c r="B383" s="57" t="s">
        <v>271</v>
      </c>
      <c r="C383" s="56">
        <v>18634</v>
      </c>
      <c r="D383" s="47">
        <v>92660</v>
      </c>
      <c r="E383" s="90">
        <f t="shared" si="9"/>
        <v>5.9584144341528651E-3</v>
      </c>
      <c r="F383" s="91">
        <f t="shared" si="10"/>
        <v>4.9726306751100138</v>
      </c>
    </row>
    <row r="384" spans="1:6" x14ac:dyDescent="0.25">
      <c r="A384" s="29"/>
      <c r="B384" s="53" t="s">
        <v>176</v>
      </c>
      <c r="C384" s="52">
        <v>134428</v>
      </c>
      <c r="D384" s="30">
        <v>178320</v>
      </c>
      <c r="E384" s="88">
        <f t="shared" si="9"/>
        <v>1.1466700430586433E-2</v>
      </c>
      <c r="F384" s="29"/>
    </row>
    <row r="385" spans="2:9" x14ac:dyDescent="0.25">
      <c r="B385" s="18" t="s">
        <v>295</v>
      </c>
      <c r="C385" s="92">
        <v>27872553</v>
      </c>
      <c r="D385" s="39">
        <v>15551117</v>
      </c>
      <c r="E385" s="25">
        <f t="shared" si="9"/>
        <v>1</v>
      </c>
      <c r="F385" s="18"/>
      <c r="H385" s="2"/>
      <c r="I385" s="26"/>
    </row>
    <row r="386" spans="2:9" x14ac:dyDescent="0.25">
      <c r="I386" s="26"/>
    </row>
    <row r="387" spans="2:9" x14ac:dyDescent="0.25">
      <c r="C387" s="1"/>
      <c r="D387" s="1"/>
      <c r="H387" s="2"/>
      <c r="I387" s="26"/>
    </row>
    <row r="388" spans="2:9" x14ac:dyDescent="0.25">
      <c r="C388" s="1"/>
      <c r="D388" s="1"/>
      <c r="E388" t="s">
        <v>162</v>
      </c>
      <c r="F388" s="26">
        <v>9.0388189922235573E-2</v>
      </c>
      <c r="H388" s="2"/>
      <c r="I388" s="26"/>
    </row>
    <row r="389" spans="2:9" x14ac:dyDescent="0.25">
      <c r="D389" s="1"/>
      <c r="E389" t="s">
        <v>124</v>
      </c>
      <c r="F389" s="26">
        <v>0.48634762729885223</v>
      </c>
      <c r="I389" s="26"/>
    </row>
    <row r="390" spans="2:9" x14ac:dyDescent="0.25">
      <c r="B390" t="s">
        <v>124</v>
      </c>
      <c r="C390" s="5">
        <v>0.74643620506443698</v>
      </c>
      <c r="E390" t="s">
        <v>187</v>
      </c>
      <c r="F390" s="26">
        <v>1.2892848304875031</v>
      </c>
      <c r="I390" s="26"/>
    </row>
    <row r="391" spans="2:9" x14ac:dyDescent="0.25">
      <c r="B391" s="2" t="s">
        <v>194</v>
      </c>
      <c r="C391" s="5">
        <v>8.2596155979981947E-2</v>
      </c>
      <c r="E391" t="s">
        <v>173</v>
      </c>
      <c r="F391" s="26">
        <v>1.5799568859324957</v>
      </c>
      <c r="H391" s="2"/>
      <c r="I391" s="26"/>
    </row>
    <row r="392" spans="2:9" x14ac:dyDescent="0.25">
      <c r="B392" t="s">
        <v>16</v>
      </c>
      <c r="C392" s="5">
        <v>6.9413924558602277E-2</v>
      </c>
      <c r="E392" t="s">
        <v>16</v>
      </c>
      <c r="F392" s="26">
        <v>1.9165979622787463</v>
      </c>
      <c r="I392" s="26"/>
    </row>
    <row r="393" spans="2:9" x14ac:dyDescent="0.25">
      <c r="B393" t="s">
        <v>193</v>
      </c>
      <c r="C393" s="5">
        <v>1.8658743083766867E-2</v>
      </c>
      <c r="E393" t="s">
        <v>293</v>
      </c>
      <c r="F393" s="26">
        <v>2.3567792558427314</v>
      </c>
      <c r="H393" s="2"/>
      <c r="I393" s="26"/>
    </row>
    <row r="394" spans="2:9" x14ac:dyDescent="0.25">
      <c r="B394" s="2" t="s">
        <v>293</v>
      </c>
      <c r="C394" s="5">
        <v>1.0777360880250596E-2</v>
      </c>
      <c r="E394" t="s">
        <v>192</v>
      </c>
      <c r="F394" s="26">
        <v>2.3838369781312125</v>
      </c>
      <c r="I394" s="26"/>
    </row>
    <row r="395" spans="2:9" x14ac:dyDescent="0.25">
      <c r="B395" s="2" t="s">
        <v>297</v>
      </c>
      <c r="C395" s="5">
        <v>6.2E-2</v>
      </c>
      <c r="E395" t="s">
        <v>191</v>
      </c>
      <c r="F395" s="26">
        <v>2.8467736490288313</v>
      </c>
    </row>
    <row r="396" spans="2:9" x14ac:dyDescent="0.25">
      <c r="E396" t="s">
        <v>190</v>
      </c>
      <c r="F396" s="26">
        <v>3.2866995073891627</v>
      </c>
    </row>
    <row r="397" spans="2:9" x14ac:dyDescent="0.25">
      <c r="E397" t="s">
        <v>193</v>
      </c>
      <c r="F397" s="26">
        <v>4.5514557838671443</v>
      </c>
    </row>
    <row r="398" spans="2:9" x14ac:dyDescent="0.25">
      <c r="E398" t="s">
        <v>271</v>
      </c>
      <c r="F398" s="26">
        <v>4.9726306751100138</v>
      </c>
    </row>
    <row r="420" spans="1:12" x14ac:dyDescent="0.25">
      <c r="A420" s="2" t="s">
        <v>80</v>
      </c>
      <c r="B420" s="2" t="s">
        <v>303</v>
      </c>
      <c r="C420" s="2" t="s">
        <v>100</v>
      </c>
      <c r="D420" s="2" t="s">
        <v>64</v>
      </c>
      <c r="E420" s="2" t="s">
        <v>65</v>
      </c>
      <c r="F420" s="2" t="s">
        <v>178</v>
      </c>
    </row>
    <row r="421" spans="1:12" x14ac:dyDescent="0.25">
      <c r="A421" t="s">
        <v>8</v>
      </c>
      <c r="B421" t="s">
        <v>68</v>
      </c>
      <c r="C421" s="1">
        <v>72694641</v>
      </c>
      <c r="D421" s="4">
        <v>12431854</v>
      </c>
      <c r="E421" s="5">
        <f>D421/$D$429</f>
        <v>0.90888317256006201</v>
      </c>
      <c r="F421" s="26">
        <f>D421/C421</f>
        <v>0.17101472445541069</v>
      </c>
    </row>
    <row r="422" spans="1:12" x14ac:dyDescent="0.25">
      <c r="A422" t="s">
        <v>44</v>
      </c>
      <c r="B422" t="s">
        <v>195</v>
      </c>
      <c r="C422" s="1">
        <v>5592234</v>
      </c>
      <c r="D422" s="4">
        <v>888033</v>
      </c>
      <c r="E422" s="5">
        <f t="shared" ref="E422:E429" si="11">D422/$D$429</f>
        <v>6.4923401640497827E-2</v>
      </c>
      <c r="F422" s="26">
        <f t="shared" ref="F422:F428" si="12">D422/C422</f>
        <v>0.15879753958793569</v>
      </c>
    </row>
    <row r="423" spans="1:12" x14ac:dyDescent="0.25">
      <c r="A423" t="s">
        <v>57</v>
      </c>
      <c r="B423" t="s">
        <v>179</v>
      </c>
      <c r="C423" s="1">
        <v>2640000</v>
      </c>
      <c r="D423" s="4">
        <v>179700</v>
      </c>
      <c r="E423" s="5">
        <f t="shared" si="11"/>
        <v>1.3137727173199037E-2</v>
      </c>
      <c r="F423" s="26">
        <f t="shared" si="12"/>
        <v>6.8068181818181819E-2</v>
      </c>
    </row>
    <row r="424" spans="1:12" x14ac:dyDescent="0.25">
      <c r="A424" t="s">
        <v>55</v>
      </c>
      <c r="B424" s="2" t="s">
        <v>300</v>
      </c>
      <c r="C424" s="1">
        <v>65389</v>
      </c>
      <c r="D424" s="4">
        <v>77585</v>
      </c>
      <c r="E424" s="5">
        <f t="shared" si="11"/>
        <v>5.6721789801482871E-3</v>
      </c>
      <c r="F424" s="26">
        <f t="shared" si="12"/>
        <v>1.1865145513771429</v>
      </c>
    </row>
    <row r="425" spans="1:12" x14ac:dyDescent="0.25">
      <c r="A425" t="s">
        <v>17</v>
      </c>
      <c r="B425" t="s">
        <v>16</v>
      </c>
      <c r="C425" s="1">
        <v>78000</v>
      </c>
      <c r="D425" s="4">
        <v>39000</v>
      </c>
      <c r="E425" s="5">
        <f t="shared" si="11"/>
        <v>2.8512596536158178E-3</v>
      </c>
      <c r="F425" s="26">
        <f t="shared" si="12"/>
        <v>0.5</v>
      </c>
    </row>
    <row r="426" spans="1:12" x14ac:dyDescent="0.25">
      <c r="A426" s="76">
        <v>302320000</v>
      </c>
      <c r="B426" s="2" t="s">
        <v>299</v>
      </c>
      <c r="C426" s="1">
        <v>11207</v>
      </c>
      <c r="D426" s="4">
        <v>25889</v>
      </c>
      <c r="E426" s="5">
        <f>D426/$D$429</f>
        <v>1.8927246454476898E-3</v>
      </c>
      <c r="F426" s="26">
        <f t="shared" si="12"/>
        <v>2.3100740608548227</v>
      </c>
    </row>
    <row r="427" spans="1:12" x14ac:dyDescent="0.25">
      <c r="A427" t="s">
        <v>58</v>
      </c>
      <c r="B427" t="s">
        <v>180</v>
      </c>
      <c r="C427" s="1">
        <v>142450</v>
      </c>
      <c r="D427" s="4">
        <v>23142</v>
      </c>
      <c r="E427" s="5">
        <f t="shared" si="11"/>
        <v>1.6918936129224937E-3</v>
      </c>
      <c r="F427" s="26">
        <f t="shared" si="12"/>
        <v>0.16245700245700245</v>
      </c>
    </row>
    <row r="428" spans="1:12" x14ac:dyDescent="0.25">
      <c r="A428" t="s">
        <v>13</v>
      </c>
      <c r="B428" t="s">
        <v>170</v>
      </c>
      <c r="C428" s="1">
        <v>185</v>
      </c>
      <c r="D428" s="4">
        <v>12962</v>
      </c>
      <c r="E428" s="5">
        <f t="shared" si="11"/>
        <v>9.4764173410687765E-4</v>
      </c>
      <c r="F428" s="26">
        <f t="shared" si="12"/>
        <v>70.064864864864859</v>
      </c>
    </row>
    <row r="429" spans="1:12" x14ac:dyDescent="0.25">
      <c r="B429" s="18" t="s">
        <v>302</v>
      </c>
      <c r="C429" s="24">
        <f>SUM(C421:C428)</f>
        <v>81224106</v>
      </c>
      <c r="D429" s="39">
        <f>SUM(D421:D428)</f>
        <v>13678165</v>
      </c>
      <c r="E429" s="25">
        <f t="shared" si="11"/>
        <v>1</v>
      </c>
      <c r="F429" s="18"/>
    </row>
    <row r="431" spans="1:12" x14ac:dyDescent="0.25">
      <c r="L431" s="26"/>
    </row>
    <row r="432" spans="1:12" x14ac:dyDescent="0.25">
      <c r="L432" s="26"/>
    </row>
    <row r="433" spans="2:12" x14ac:dyDescent="0.25">
      <c r="B433" s="62" t="s">
        <v>68</v>
      </c>
      <c r="C433" s="69">
        <v>0.90888317256006201</v>
      </c>
      <c r="L433" s="26"/>
    </row>
    <row r="434" spans="2:12" x14ac:dyDescent="0.25">
      <c r="B434" s="63" t="s">
        <v>195</v>
      </c>
      <c r="C434" s="70">
        <v>6.4923401640497827E-2</v>
      </c>
      <c r="E434" t="s">
        <v>179</v>
      </c>
      <c r="F434" s="26">
        <v>6.8068181818181819E-2</v>
      </c>
      <c r="L434" s="26"/>
    </row>
    <row r="435" spans="2:12" x14ac:dyDescent="0.25">
      <c r="B435" s="62" t="s">
        <v>179</v>
      </c>
      <c r="C435" s="69">
        <v>1.3137727173199037E-2</v>
      </c>
      <c r="E435" t="s">
        <v>195</v>
      </c>
      <c r="F435" s="26">
        <v>0.15879753958793569</v>
      </c>
      <c r="L435" s="26"/>
    </row>
    <row r="436" spans="2:12" x14ac:dyDescent="0.25">
      <c r="B436" s="63" t="s">
        <v>300</v>
      </c>
      <c r="C436" s="70">
        <v>5.6721789801482871E-3</v>
      </c>
      <c r="E436" t="s">
        <v>180</v>
      </c>
      <c r="F436" s="26">
        <v>0.16245700245700245</v>
      </c>
      <c r="L436" s="26"/>
    </row>
    <row r="437" spans="2:12" x14ac:dyDescent="0.25">
      <c r="B437" s="62" t="s">
        <v>16</v>
      </c>
      <c r="C437" s="69">
        <v>2.8512596536158178E-3</v>
      </c>
      <c r="E437" t="s">
        <v>68</v>
      </c>
      <c r="F437" s="26">
        <v>0.17101472445541069</v>
      </c>
      <c r="L437" s="26"/>
    </row>
    <row r="438" spans="2:12" x14ac:dyDescent="0.25">
      <c r="B438" s="2" t="s">
        <v>301</v>
      </c>
      <c r="C438" s="5">
        <v>5.0000000000000001E-3</v>
      </c>
      <c r="E438" t="s">
        <v>16</v>
      </c>
      <c r="F438" s="26">
        <v>0.5</v>
      </c>
    </row>
    <row r="439" spans="2:12" x14ac:dyDescent="0.25">
      <c r="E439" t="s">
        <v>300</v>
      </c>
      <c r="F439" s="26">
        <v>1.1865145513771429</v>
      </c>
    </row>
    <row r="440" spans="2:12" x14ac:dyDescent="0.25">
      <c r="E440" t="s">
        <v>299</v>
      </c>
      <c r="F440" s="26">
        <v>2.3100740608548227</v>
      </c>
    </row>
    <row r="441" spans="2:12" x14ac:dyDescent="0.25">
      <c r="E441" t="s">
        <v>170</v>
      </c>
      <c r="F441" s="26">
        <v>70.064864864864859</v>
      </c>
    </row>
    <row r="466" spans="1:6" x14ac:dyDescent="0.25">
      <c r="A466" s="2" t="s">
        <v>80</v>
      </c>
      <c r="B466" s="2" t="s">
        <v>316</v>
      </c>
      <c r="C466" t="s">
        <v>100</v>
      </c>
      <c r="D466" t="s">
        <v>64</v>
      </c>
      <c r="E466" t="s">
        <v>65</v>
      </c>
      <c r="F466" t="s">
        <v>178</v>
      </c>
    </row>
    <row r="467" spans="1:6" x14ac:dyDescent="0.25">
      <c r="A467" t="s">
        <v>312</v>
      </c>
      <c r="B467" t="s">
        <v>2</v>
      </c>
      <c r="C467" s="1">
        <v>5540160</v>
      </c>
      <c r="D467" s="4">
        <v>6270184</v>
      </c>
      <c r="E467" s="5">
        <f>D467/$D$478</f>
        <v>0.48058070226952365</v>
      </c>
      <c r="F467" s="26">
        <f>D467/C467</f>
        <v>1.1317694795818172</v>
      </c>
    </row>
    <row r="468" spans="1:6" x14ac:dyDescent="0.25">
      <c r="A468" t="s">
        <v>309</v>
      </c>
      <c r="B468" t="s">
        <v>256</v>
      </c>
      <c r="C468" s="1">
        <v>4141000</v>
      </c>
      <c r="D468" s="4">
        <v>2011116</v>
      </c>
      <c r="E468" s="5">
        <f t="shared" ref="E468:E478" si="13">D468/$D$478</f>
        <v>0.15414277150805708</v>
      </c>
      <c r="F468" s="26">
        <f t="shared" ref="F468:F476" si="14">D468/C468</f>
        <v>0.4856595025356194</v>
      </c>
    </row>
    <row r="469" spans="1:6" x14ac:dyDescent="0.25">
      <c r="A469" t="s">
        <v>308</v>
      </c>
      <c r="B469" t="s">
        <v>95</v>
      </c>
      <c r="C469" s="1">
        <v>63329</v>
      </c>
      <c r="D469" s="4">
        <v>1067702</v>
      </c>
      <c r="E469" s="5">
        <f t="shared" si="13"/>
        <v>8.1834436911990938E-2</v>
      </c>
      <c r="F469" s="26">
        <f t="shared" si="14"/>
        <v>16.859606183580983</v>
      </c>
    </row>
    <row r="470" spans="1:6" x14ac:dyDescent="0.25">
      <c r="A470" t="s">
        <v>306</v>
      </c>
      <c r="B470" t="s">
        <v>269</v>
      </c>
      <c r="C470" s="1">
        <v>2284588</v>
      </c>
      <c r="D470" s="4">
        <v>967983</v>
      </c>
      <c r="E470" s="5">
        <f t="shared" si="13"/>
        <v>7.419143519950297E-2</v>
      </c>
      <c r="F470" s="26">
        <f t="shared" si="14"/>
        <v>0.42370134133594328</v>
      </c>
    </row>
    <row r="471" spans="1:6" x14ac:dyDescent="0.25">
      <c r="A471" t="s">
        <v>310</v>
      </c>
      <c r="B471" t="s">
        <v>97</v>
      </c>
      <c r="C471" s="1">
        <v>225000</v>
      </c>
      <c r="D471" s="4">
        <v>864225</v>
      </c>
      <c r="E471" s="5">
        <f t="shared" si="13"/>
        <v>6.6238862754088093E-2</v>
      </c>
      <c r="F471" s="26">
        <f t="shared" si="14"/>
        <v>3.8410000000000002</v>
      </c>
    </row>
    <row r="472" spans="1:6" x14ac:dyDescent="0.25">
      <c r="A472" t="s">
        <v>296</v>
      </c>
      <c r="B472" t="s">
        <v>271</v>
      </c>
      <c r="C472" s="1">
        <v>124500</v>
      </c>
      <c r="D472" s="4">
        <v>818019</v>
      </c>
      <c r="E472" s="5">
        <f t="shared" si="13"/>
        <v>6.2697385832666708E-2</v>
      </c>
      <c r="F472" s="26">
        <f t="shared" si="14"/>
        <v>6.5704337349397592</v>
      </c>
    </row>
    <row r="473" spans="1:6" x14ac:dyDescent="0.25">
      <c r="A473" t="s">
        <v>311</v>
      </c>
      <c r="B473" t="s">
        <v>22</v>
      </c>
      <c r="C473" s="1">
        <v>194754</v>
      </c>
      <c r="D473" s="4">
        <v>737422</v>
      </c>
      <c r="E473" s="5">
        <f t="shared" si="13"/>
        <v>5.6519997280621542E-2</v>
      </c>
      <c r="F473" s="26">
        <f t="shared" si="14"/>
        <v>3.7864280066134715</v>
      </c>
    </row>
    <row r="474" spans="1:6" x14ac:dyDescent="0.25">
      <c r="A474" t="s">
        <v>307</v>
      </c>
      <c r="B474" t="s">
        <v>283</v>
      </c>
      <c r="C474" s="1">
        <v>36000</v>
      </c>
      <c r="D474" s="4">
        <v>153523</v>
      </c>
      <c r="E474" s="5">
        <f t="shared" si="13"/>
        <v>1.1766830312240292E-2</v>
      </c>
      <c r="F474" s="26">
        <f t="shared" si="14"/>
        <v>4.2645277777777775</v>
      </c>
    </row>
    <row r="475" spans="1:6" x14ac:dyDescent="0.25">
      <c r="A475" t="s">
        <v>284</v>
      </c>
      <c r="B475" t="s">
        <v>277</v>
      </c>
      <c r="C475" s="1">
        <v>22800</v>
      </c>
      <c r="D475" s="4">
        <v>116097</v>
      </c>
      <c r="E475" s="5">
        <f t="shared" si="13"/>
        <v>8.898299920924951E-3</v>
      </c>
      <c r="F475" s="26">
        <f t="shared" si="14"/>
        <v>5.0919736842105259</v>
      </c>
    </row>
    <row r="476" spans="1:6" x14ac:dyDescent="0.25">
      <c r="A476" t="s">
        <v>313</v>
      </c>
      <c r="B476" t="s">
        <v>268</v>
      </c>
      <c r="C476" s="1">
        <v>4466</v>
      </c>
      <c r="D476" s="4">
        <v>19926</v>
      </c>
      <c r="E476" s="5">
        <f t="shared" si="13"/>
        <v>1.5272360545436191E-3</v>
      </c>
      <c r="F476" s="26">
        <f t="shared" si="14"/>
        <v>4.4617107030900138</v>
      </c>
    </row>
    <row r="477" spans="1:6" x14ac:dyDescent="0.25">
      <c r="B477" s="2" t="s">
        <v>314</v>
      </c>
      <c r="C477" s="1">
        <v>60964</v>
      </c>
      <c r="D477" s="4">
        <v>20902</v>
      </c>
      <c r="E477" s="5">
        <f t="shared" si="13"/>
        <v>1.6020419558401449E-3</v>
      </c>
    </row>
    <row r="478" spans="1:6" x14ac:dyDescent="0.25">
      <c r="B478" s="18" t="s">
        <v>315</v>
      </c>
      <c r="C478" s="24">
        <f>SUM(C467:C477)</f>
        <v>12697561</v>
      </c>
      <c r="D478" s="39">
        <f>SUM(D467:D477)</f>
        <v>13047099</v>
      </c>
      <c r="E478" s="25">
        <f t="shared" si="13"/>
        <v>1</v>
      </c>
      <c r="F478" s="18"/>
    </row>
    <row r="481" spans="2:6" x14ac:dyDescent="0.25">
      <c r="B481" t="s">
        <v>2</v>
      </c>
      <c r="C481" s="5">
        <v>0.48058070226952365</v>
      </c>
    </row>
    <row r="482" spans="2:6" x14ac:dyDescent="0.25">
      <c r="B482" t="s">
        <v>256</v>
      </c>
      <c r="C482" s="5">
        <v>0.15414277150805708</v>
      </c>
    </row>
    <row r="483" spans="2:6" x14ac:dyDescent="0.25">
      <c r="B483" t="s">
        <v>95</v>
      </c>
      <c r="C483" s="5">
        <v>8.1834436911990938E-2</v>
      </c>
      <c r="E483" t="s">
        <v>269</v>
      </c>
      <c r="F483">
        <v>0.42</v>
      </c>
    </row>
    <row r="484" spans="2:6" x14ac:dyDescent="0.25">
      <c r="B484" t="s">
        <v>269</v>
      </c>
      <c r="C484" s="5">
        <v>7.419143519950297E-2</v>
      </c>
      <c r="E484" t="s">
        <v>256</v>
      </c>
      <c r="F484">
        <v>0.48</v>
      </c>
    </row>
    <row r="485" spans="2:6" x14ac:dyDescent="0.25">
      <c r="B485" t="s">
        <v>97</v>
      </c>
      <c r="C485" s="5">
        <v>6.6238862754088093E-2</v>
      </c>
      <c r="E485" t="s">
        <v>2</v>
      </c>
      <c r="F485">
        <v>1.1299999999999999</v>
      </c>
    </row>
    <row r="486" spans="2:6" x14ac:dyDescent="0.25">
      <c r="B486" s="2" t="s">
        <v>317</v>
      </c>
      <c r="C486" s="5">
        <v>0.14299999999999999</v>
      </c>
      <c r="E486" t="s">
        <v>22</v>
      </c>
      <c r="F486">
        <v>3.78</v>
      </c>
    </row>
    <row r="487" spans="2:6" x14ac:dyDescent="0.25">
      <c r="C487" s="5"/>
      <c r="E487" t="s">
        <v>97</v>
      </c>
      <c r="F487">
        <v>3.84</v>
      </c>
    </row>
    <row r="488" spans="2:6" x14ac:dyDescent="0.25">
      <c r="C488" s="5"/>
      <c r="E488" t="s">
        <v>283</v>
      </c>
      <c r="F488">
        <v>4.26</v>
      </c>
    </row>
    <row r="489" spans="2:6" x14ac:dyDescent="0.25">
      <c r="C489" s="5"/>
      <c r="E489" t="s">
        <v>268</v>
      </c>
      <c r="F489">
        <v>4.46</v>
      </c>
    </row>
    <row r="490" spans="2:6" x14ac:dyDescent="0.25">
      <c r="C490" s="5"/>
      <c r="E490" t="s">
        <v>277</v>
      </c>
      <c r="F490">
        <v>5.09</v>
      </c>
    </row>
    <row r="491" spans="2:6" x14ac:dyDescent="0.25">
      <c r="C491" s="5"/>
      <c r="E491" t="s">
        <v>271</v>
      </c>
      <c r="F491">
        <v>6.57</v>
      </c>
    </row>
    <row r="492" spans="2:6" x14ac:dyDescent="0.25">
      <c r="E492" t="s">
        <v>95</v>
      </c>
      <c r="F492">
        <v>16.850000000000001</v>
      </c>
    </row>
    <row r="493" spans="2:6" x14ac:dyDescent="0.25">
      <c r="C493" s="5"/>
    </row>
    <row r="512" spans="1:6" x14ac:dyDescent="0.25">
      <c r="A512" s="2" t="s">
        <v>80</v>
      </c>
      <c r="B512" s="2" t="s">
        <v>304</v>
      </c>
      <c r="C512" s="2" t="s">
        <v>100</v>
      </c>
      <c r="D512" s="2" t="s">
        <v>64</v>
      </c>
      <c r="E512" s="2" t="s">
        <v>65</v>
      </c>
      <c r="F512" s="2" t="s">
        <v>203</v>
      </c>
    </row>
    <row r="513" spans="1:9" x14ac:dyDescent="0.25">
      <c r="A513" s="57" t="s">
        <v>20</v>
      </c>
      <c r="B513" t="s">
        <v>197</v>
      </c>
      <c r="C513" s="56">
        <v>848686</v>
      </c>
      <c r="D513" s="47">
        <v>4859332</v>
      </c>
      <c r="E513" s="5">
        <f>D513/$D$524</f>
        <v>0.41668241588289306</v>
      </c>
      <c r="F513" s="26">
        <f>D513/C513</f>
        <v>5.7257124543117239</v>
      </c>
      <c r="I513" s="26"/>
    </row>
    <row r="514" spans="1:9" x14ac:dyDescent="0.25">
      <c r="A514" s="29" t="s">
        <v>31</v>
      </c>
      <c r="B514" t="s">
        <v>30</v>
      </c>
      <c r="C514" s="52">
        <v>880000</v>
      </c>
      <c r="D514" s="30">
        <v>1658000</v>
      </c>
      <c r="E514" s="5">
        <f t="shared" ref="E514:E524" si="15">D514/$D$524</f>
        <v>0.14217169058089399</v>
      </c>
      <c r="F514" s="26">
        <f t="shared" ref="F514:F522" si="16">D514/C514</f>
        <v>1.884090909090909</v>
      </c>
      <c r="I514" s="26"/>
    </row>
    <row r="515" spans="1:9" x14ac:dyDescent="0.25">
      <c r="A515" s="57" t="s">
        <v>46</v>
      </c>
      <c r="B515" t="s">
        <v>196</v>
      </c>
      <c r="C515" s="56">
        <v>3635174</v>
      </c>
      <c r="D515" s="47">
        <v>1381298</v>
      </c>
      <c r="E515" s="5">
        <f t="shared" si="15"/>
        <v>0.11844479605308063</v>
      </c>
      <c r="F515" s="26">
        <f t="shared" si="16"/>
        <v>0.37998126086949346</v>
      </c>
      <c r="I515" s="26"/>
    </row>
    <row r="516" spans="1:9" x14ac:dyDescent="0.25">
      <c r="A516" s="29" t="s">
        <v>3</v>
      </c>
      <c r="B516" t="s">
        <v>168</v>
      </c>
      <c r="C516" s="52">
        <v>977000</v>
      </c>
      <c r="D516" s="30">
        <v>1163555</v>
      </c>
      <c r="E516" s="5">
        <f t="shared" si="15"/>
        <v>9.9773571431756386E-2</v>
      </c>
      <c r="F516" s="26">
        <f t="shared" si="16"/>
        <v>1.1909467758444217</v>
      </c>
      <c r="I516" s="26"/>
    </row>
    <row r="517" spans="1:9" x14ac:dyDescent="0.25">
      <c r="A517" s="57" t="s">
        <v>18</v>
      </c>
      <c r="B517" t="s">
        <v>202</v>
      </c>
      <c r="C517" s="56">
        <v>180850</v>
      </c>
      <c r="D517" s="47">
        <v>821930</v>
      </c>
      <c r="E517" s="5">
        <f t="shared" si="15"/>
        <v>7.0479600506124354E-2</v>
      </c>
      <c r="F517" s="26">
        <f t="shared" si="16"/>
        <v>4.5448161459773289</v>
      </c>
      <c r="I517" s="26"/>
    </row>
    <row r="518" spans="1:9" x14ac:dyDescent="0.25">
      <c r="A518" s="29" t="s">
        <v>26</v>
      </c>
      <c r="B518" t="s">
        <v>198</v>
      </c>
      <c r="C518" s="52">
        <v>955327</v>
      </c>
      <c r="D518" s="30">
        <v>504199</v>
      </c>
      <c r="E518" s="5">
        <f t="shared" si="15"/>
        <v>4.3234514004340266E-2</v>
      </c>
      <c r="F518" s="26">
        <f t="shared" si="16"/>
        <v>0.52777635301839054</v>
      </c>
      <c r="I518" s="26"/>
    </row>
    <row r="519" spans="1:9" x14ac:dyDescent="0.25">
      <c r="A519" s="57" t="s">
        <v>49</v>
      </c>
      <c r="B519" t="s">
        <v>199</v>
      </c>
      <c r="C519" s="56">
        <v>725900</v>
      </c>
      <c r="D519" s="47">
        <v>323316</v>
      </c>
      <c r="E519" s="5">
        <f t="shared" si="15"/>
        <v>2.7723994156726366E-2</v>
      </c>
      <c r="F519" s="26">
        <f t="shared" si="16"/>
        <v>0.44540019286403087</v>
      </c>
      <c r="I519" s="26"/>
    </row>
    <row r="520" spans="1:9" x14ac:dyDescent="0.25">
      <c r="A520" s="29" t="s">
        <v>21</v>
      </c>
      <c r="B520" t="s">
        <v>200</v>
      </c>
      <c r="C520" s="52">
        <v>959371</v>
      </c>
      <c r="D520" s="30">
        <v>304282</v>
      </c>
      <c r="E520" s="5">
        <f t="shared" si="15"/>
        <v>2.6091849429032317E-2</v>
      </c>
      <c r="F520" s="26">
        <f t="shared" si="16"/>
        <v>0.31716822793267674</v>
      </c>
      <c r="I520" s="26"/>
    </row>
    <row r="521" spans="1:9" x14ac:dyDescent="0.25">
      <c r="A521" s="57" t="s">
        <v>23</v>
      </c>
      <c r="B521" s="48" t="s">
        <v>22</v>
      </c>
      <c r="C521" s="56">
        <v>33120</v>
      </c>
      <c r="D521" s="47">
        <v>157640</v>
      </c>
      <c r="E521" s="5">
        <f t="shared" si="15"/>
        <v>1.3517457963312501E-2</v>
      </c>
      <c r="F521" s="26">
        <f t="shared" si="16"/>
        <v>4.7596618357487923</v>
      </c>
      <c r="I521" s="26"/>
    </row>
    <row r="522" spans="1:9" x14ac:dyDescent="0.25">
      <c r="A522" s="29" t="s">
        <v>63</v>
      </c>
      <c r="B522" t="s">
        <v>201</v>
      </c>
      <c r="C522" s="52">
        <v>69120</v>
      </c>
      <c r="D522" s="30">
        <v>120960</v>
      </c>
      <c r="E522" s="5">
        <f t="shared" si="15"/>
        <v>1.0372187993163411E-2</v>
      </c>
      <c r="F522" s="26">
        <f t="shared" si="16"/>
        <v>1.75</v>
      </c>
      <c r="I522" s="26"/>
    </row>
    <row r="523" spans="1:9" x14ac:dyDescent="0.25">
      <c r="A523" s="57"/>
      <c r="B523" s="48" t="s">
        <v>183</v>
      </c>
      <c r="C523" s="56">
        <v>834306</v>
      </c>
      <c r="D523" s="47">
        <v>367444</v>
      </c>
      <c r="E523" s="5">
        <f t="shared" si="15"/>
        <v>3.1507921998676726E-2</v>
      </c>
    </row>
    <row r="524" spans="1:9" x14ac:dyDescent="0.25">
      <c r="B524" s="18" t="s">
        <v>305</v>
      </c>
      <c r="C524" s="24">
        <v>10098854</v>
      </c>
      <c r="D524" s="39">
        <v>11661956</v>
      </c>
      <c r="E524" s="25">
        <f t="shared" si="15"/>
        <v>1</v>
      </c>
    </row>
    <row r="526" spans="1:9" x14ac:dyDescent="0.25">
      <c r="C526" s="1"/>
      <c r="D526" s="1"/>
    </row>
    <row r="527" spans="1:9" x14ac:dyDescent="0.25">
      <c r="C527" s="1"/>
      <c r="D527" s="1"/>
      <c r="E527" t="s">
        <v>200</v>
      </c>
      <c r="F527" s="26">
        <v>0.31716822793267674</v>
      </c>
    </row>
    <row r="528" spans="1:9" x14ac:dyDescent="0.25">
      <c r="B528" t="s">
        <v>197</v>
      </c>
      <c r="C528" s="5">
        <v>0.41668241588289306</v>
      </c>
      <c r="E528" t="s">
        <v>196</v>
      </c>
      <c r="F528" s="26">
        <v>0.37998126086949346</v>
      </c>
    </row>
    <row r="529" spans="2:6" x14ac:dyDescent="0.25">
      <c r="B529" t="s">
        <v>30</v>
      </c>
      <c r="C529" s="5">
        <v>0.14217169058089399</v>
      </c>
      <c r="E529" t="s">
        <v>199</v>
      </c>
      <c r="F529" s="26">
        <v>0.44540019286403087</v>
      </c>
    </row>
    <row r="530" spans="2:6" x14ac:dyDescent="0.25">
      <c r="B530" s="2" t="s">
        <v>204</v>
      </c>
      <c r="C530" s="5">
        <v>0.11844479605308063</v>
      </c>
      <c r="E530" t="s">
        <v>198</v>
      </c>
      <c r="F530" s="26">
        <v>0.52777635301839054</v>
      </c>
    </row>
    <row r="531" spans="2:6" x14ac:dyDescent="0.25">
      <c r="B531" t="s">
        <v>168</v>
      </c>
      <c r="C531" s="5">
        <v>9.9773571431756386E-2</v>
      </c>
      <c r="E531" t="s">
        <v>168</v>
      </c>
      <c r="F531" s="26">
        <v>1.1909467758444217</v>
      </c>
    </row>
    <row r="532" spans="2:6" x14ac:dyDescent="0.25">
      <c r="B532" s="2" t="s">
        <v>205</v>
      </c>
      <c r="C532" s="5">
        <v>7.0479600506124354E-2</v>
      </c>
      <c r="E532" t="s">
        <v>201</v>
      </c>
      <c r="F532" s="26">
        <v>1.75</v>
      </c>
    </row>
    <row r="533" spans="2:6" x14ac:dyDescent="0.25">
      <c r="B533" s="2" t="s">
        <v>183</v>
      </c>
      <c r="C533" s="5">
        <v>0.152</v>
      </c>
      <c r="E533" t="s">
        <v>30</v>
      </c>
      <c r="F533" s="26">
        <v>1.884090909090909</v>
      </c>
    </row>
    <row r="534" spans="2:6" x14ac:dyDescent="0.25">
      <c r="E534" t="s">
        <v>202</v>
      </c>
      <c r="F534" s="26">
        <v>4.5448161459773289</v>
      </c>
    </row>
    <row r="535" spans="2:6" x14ac:dyDescent="0.25">
      <c r="E535" t="s">
        <v>22</v>
      </c>
      <c r="F535" s="26">
        <v>4.7596618357487923</v>
      </c>
    </row>
    <row r="536" spans="2:6" x14ac:dyDescent="0.25">
      <c r="E536" t="s">
        <v>197</v>
      </c>
      <c r="F536" s="26">
        <v>5.7257124543117239</v>
      </c>
    </row>
  </sheetData>
  <sortState xmlns:xlrd2="http://schemas.microsoft.com/office/spreadsheetml/2017/richdata2" ref="E527:F536">
    <sortCondition ref="F527"/>
  </sortState>
  <pageMargins left="0.7" right="0.7" top="0.75" bottom="0.75" header="0.3" footer="0.3"/>
  <pageSetup orientation="portrait" verticalDpi="597" r:id="rId1"/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F447F-C72C-4B3D-8529-0AE19016164F}">
  <dimension ref="A2:R363"/>
  <sheetViews>
    <sheetView showGridLines="0" zoomScale="80" zoomScaleNormal="80" workbookViewId="0">
      <selection activeCell="L13" sqref="L13"/>
    </sheetView>
  </sheetViews>
  <sheetFormatPr baseColWidth="10" defaultRowHeight="13.2" x14ac:dyDescent="0.25"/>
  <cols>
    <col min="2" max="2" width="45.5546875" customWidth="1"/>
    <col min="3" max="3" width="13.6640625" bestFit="1" customWidth="1"/>
    <col min="4" max="4" width="16.5546875" customWidth="1"/>
    <col min="5" max="5" width="12.6640625" bestFit="1" customWidth="1"/>
    <col min="8" max="8" width="17" customWidth="1"/>
    <col min="9" max="9" width="14.5546875" bestFit="1" customWidth="1"/>
    <col min="15" max="15" width="14.5546875" bestFit="1" customWidth="1"/>
  </cols>
  <sheetData>
    <row r="2" spans="1:9" x14ac:dyDescent="0.25">
      <c r="B2" s="61" t="s">
        <v>75</v>
      </c>
    </row>
    <row r="3" spans="1:9" x14ac:dyDescent="0.25">
      <c r="A3" t="s">
        <v>0</v>
      </c>
      <c r="C3" t="s">
        <v>79</v>
      </c>
      <c r="D3" t="s">
        <v>64</v>
      </c>
      <c r="E3" t="s">
        <v>65</v>
      </c>
    </row>
    <row r="4" spans="1:9" x14ac:dyDescent="0.25">
      <c r="A4" t="s">
        <v>10</v>
      </c>
      <c r="B4" s="2" t="s">
        <v>83</v>
      </c>
      <c r="C4" s="1">
        <v>43135684</v>
      </c>
      <c r="D4" s="4">
        <v>22361079</v>
      </c>
      <c r="E4" s="5">
        <f>D4/$D$6</f>
        <v>0.90397353603678721</v>
      </c>
      <c r="F4" s="26">
        <f>D4/C4</f>
        <v>0.51838934558218663</v>
      </c>
      <c r="H4" t="s">
        <v>83</v>
      </c>
      <c r="I4" s="58">
        <v>0.51904907186238758</v>
      </c>
    </row>
    <row r="5" spans="1:9" x14ac:dyDescent="0.25">
      <c r="A5" t="s">
        <v>10</v>
      </c>
      <c r="B5" s="2" t="s">
        <v>84</v>
      </c>
      <c r="C5" s="1">
        <v>2807420</v>
      </c>
      <c r="D5" s="4">
        <v>2375352</v>
      </c>
      <c r="E5" s="5">
        <f t="shared" ref="E5:E6" si="0">D5/$D$6</f>
        <v>9.6026463963212808E-2</v>
      </c>
      <c r="F5" s="26">
        <f>D5/C5</f>
        <v>0.84609784072208649</v>
      </c>
      <c r="H5" t="s">
        <v>84</v>
      </c>
      <c r="I5" s="58">
        <v>0.84609784072208649</v>
      </c>
    </row>
    <row r="6" spans="1:9" x14ac:dyDescent="0.25">
      <c r="A6" t="s">
        <v>0</v>
      </c>
      <c r="B6" t="s">
        <v>78</v>
      </c>
      <c r="C6" s="1">
        <f>SUM(C4:C5)</f>
        <v>45943104</v>
      </c>
      <c r="D6" s="4">
        <f>SUM(D4:D5)</f>
        <v>24736431</v>
      </c>
      <c r="E6" s="5">
        <f t="shared" si="0"/>
        <v>1</v>
      </c>
    </row>
    <row r="29" spans="2:7" x14ac:dyDescent="0.25">
      <c r="B29" s="60" t="s">
        <v>236</v>
      </c>
    </row>
    <row r="30" spans="2:7" x14ac:dyDescent="0.25">
      <c r="C30" s="2" t="s">
        <v>88</v>
      </c>
      <c r="D30" s="1">
        <v>303324707</v>
      </c>
      <c r="E30" s="1">
        <v>118121908</v>
      </c>
      <c r="F30" s="5">
        <f>E30/$E$35</f>
        <v>0.9246527357650457</v>
      </c>
      <c r="G30" s="54">
        <f>E30/D30</f>
        <v>0.38942395813473907</v>
      </c>
    </row>
    <row r="31" spans="2:7" x14ac:dyDescent="0.25">
      <c r="C31" s="2" t="s">
        <v>89</v>
      </c>
      <c r="D31" s="1">
        <v>11070259</v>
      </c>
      <c r="E31" s="1">
        <v>5650892</v>
      </c>
      <c r="F31" s="5">
        <f>E31/$E$35</f>
        <v>4.4234916585607562E-2</v>
      </c>
      <c r="G31" s="54">
        <f>E31/D31</f>
        <v>0.5104570724135723</v>
      </c>
    </row>
    <row r="32" spans="2:7" x14ac:dyDescent="0.25">
      <c r="C32" s="2" t="s">
        <v>85</v>
      </c>
      <c r="D32" s="1">
        <v>8537817</v>
      </c>
      <c r="E32" s="1">
        <v>3548810</v>
      </c>
      <c r="F32" s="5">
        <f>E32/$E$35</f>
        <v>2.7779917635688309E-2</v>
      </c>
      <c r="G32" s="54">
        <f>E32/D32</f>
        <v>0.41565777294125655</v>
      </c>
    </row>
    <row r="33" spans="1:7" x14ac:dyDescent="0.25">
      <c r="C33" s="2" t="s">
        <v>86</v>
      </c>
      <c r="D33" s="1">
        <v>266803120</v>
      </c>
      <c r="E33" s="1">
        <v>286767</v>
      </c>
      <c r="F33" s="5">
        <f>E33/$E$35</f>
        <v>2.2447985777298389E-3</v>
      </c>
      <c r="G33" s="54">
        <f>E33/D33</f>
        <v>1.0748262614020405E-3</v>
      </c>
    </row>
    <row r="34" spans="1:7" x14ac:dyDescent="0.25">
      <c r="C34" s="2" t="s">
        <v>87</v>
      </c>
      <c r="D34" s="1">
        <v>254683</v>
      </c>
      <c r="E34" s="1">
        <v>138942</v>
      </c>
      <c r="F34" s="5">
        <f>E34/$E$35</f>
        <v>1.0876314359286085E-3</v>
      </c>
      <c r="G34" s="54">
        <f>E34/D34</f>
        <v>0.54554878024838727</v>
      </c>
    </row>
    <row r="35" spans="1:7" x14ac:dyDescent="0.25">
      <c r="A35" t="s">
        <v>0</v>
      </c>
      <c r="B35" t="s">
        <v>0</v>
      </c>
      <c r="C35" t="s">
        <v>0</v>
      </c>
      <c r="D35" s="1">
        <f>SUM(D30:D34)</f>
        <v>589990586</v>
      </c>
      <c r="E35" s="1">
        <f>SUM(E30:E34)</f>
        <v>127747319</v>
      </c>
    </row>
    <row r="39" spans="1:7" x14ac:dyDescent="0.25">
      <c r="F39" t="s">
        <v>86</v>
      </c>
      <c r="G39" s="55">
        <v>1.1200301146233555E-3</v>
      </c>
    </row>
    <row r="40" spans="1:7" x14ac:dyDescent="0.25">
      <c r="F40" t="s">
        <v>88</v>
      </c>
      <c r="G40" s="26">
        <v>0.38942395813473907</v>
      </c>
    </row>
    <row r="41" spans="1:7" x14ac:dyDescent="0.25">
      <c r="F41" t="s">
        <v>85</v>
      </c>
      <c r="G41" s="26">
        <v>0.41565777294125655</v>
      </c>
    </row>
    <row r="42" spans="1:7" x14ac:dyDescent="0.25">
      <c r="F42" t="s">
        <v>89</v>
      </c>
      <c r="G42" s="26">
        <v>0.5104570724135723</v>
      </c>
    </row>
    <row r="43" spans="1:7" x14ac:dyDescent="0.25">
      <c r="F43" t="s">
        <v>87</v>
      </c>
      <c r="G43" s="26">
        <v>0.54554878024838727</v>
      </c>
    </row>
    <row r="59" spans="1:18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:18" x14ac:dyDescent="0.25">
      <c r="B60" s="23" t="s">
        <v>2</v>
      </c>
      <c r="C60" s="2"/>
      <c r="D60" s="2"/>
      <c r="E60" s="2"/>
    </row>
    <row r="61" spans="1:18" x14ac:dyDescent="0.25">
      <c r="A61" s="3"/>
      <c r="B61" s="2"/>
      <c r="C61" s="1"/>
      <c r="D61" s="4"/>
      <c r="E61" s="5"/>
    </row>
    <row r="62" spans="1:18" x14ac:dyDescent="0.25">
      <c r="A62" t="s">
        <v>3</v>
      </c>
      <c r="B62" s="2" t="s">
        <v>112</v>
      </c>
      <c r="C62" s="1">
        <v>28897210</v>
      </c>
      <c r="D62" s="4">
        <v>28755504</v>
      </c>
      <c r="E62" s="5">
        <f>D62/$D$74</f>
        <v>0.71072531070546863</v>
      </c>
      <c r="F62" s="26">
        <f>D62/C62</f>
        <v>0.99509620478932048</v>
      </c>
      <c r="H62" t="s">
        <v>116</v>
      </c>
      <c r="I62" s="26">
        <v>0.91555555555555557</v>
      </c>
    </row>
    <row r="63" spans="1:18" x14ac:dyDescent="0.25">
      <c r="A63" t="s">
        <v>3</v>
      </c>
      <c r="B63" s="2" t="s">
        <v>110</v>
      </c>
      <c r="C63" s="1">
        <v>5540160</v>
      </c>
      <c r="D63" s="4">
        <v>6270184</v>
      </c>
      <c r="E63" s="5">
        <f t="shared" ref="E63:E74" si="1">D63/$D$74</f>
        <v>0.15497479966202149</v>
      </c>
      <c r="F63" s="26">
        <f t="shared" ref="F63:F73" si="2">D63/C63</f>
        <v>1.1317694795818172</v>
      </c>
      <c r="H63" t="s">
        <v>112</v>
      </c>
      <c r="I63" s="26">
        <v>0.99509620478932048</v>
      </c>
      <c r="R63" s="26"/>
    </row>
    <row r="64" spans="1:18" x14ac:dyDescent="0.25">
      <c r="A64" t="s">
        <v>3</v>
      </c>
      <c r="B64" s="2" t="s">
        <v>157</v>
      </c>
      <c r="C64" s="1">
        <v>1872000</v>
      </c>
      <c r="D64" s="4">
        <v>1997320</v>
      </c>
      <c r="E64" s="5">
        <f t="shared" si="1"/>
        <v>4.9366057975483456E-2</v>
      </c>
      <c r="F64" s="26">
        <f t="shared" si="2"/>
        <v>1.0669444444444445</v>
      </c>
      <c r="H64" t="s">
        <v>115</v>
      </c>
      <c r="I64" s="26">
        <v>1.0669444444444445</v>
      </c>
      <c r="R64" s="26"/>
    </row>
    <row r="65" spans="1:18" x14ac:dyDescent="0.25">
      <c r="A65" t="s">
        <v>3</v>
      </c>
      <c r="B65" s="2" t="s">
        <v>231</v>
      </c>
      <c r="C65" s="1">
        <v>977000</v>
      </c>
      <c r="D65" s="4">
        <v>1163555</v>
      </c>
      <c r="E65" s="5">
        <f t="shared" si="1"/>
        <v>2.8758598315574698E-2</v>
      </c>
      <c r="F65" s="26">
        <f t="shared" si="2"/>
        <v>1.1909467758444217</v>
      </c>
      <c r="H65" t="s">
        <v>114</v>
      </c>
      <c r="I65" s="26">
        <v>1.0818886080078285</v>
      </c>
      <c r="R65" s="26"/>
    </row>
    <row r="66" spans="1:18" x14ac:dyDescent="0.25">
      <c r="A66" t="s">
        <v>3</v>
      </c>
      <c r="B66" s="2" t="s">
        <v>114</v>
      </c>
      <c r="C66" s="1">
        <v>613150</v>
      </c>
      <c r="D66" s="4">
        <v>663360</v>
      </c>
      <c r="E66" s="5">
        <f t="shared" si="1"/>
        <v>1.6395704353141562E-2</v>
      </c>
      <c r="F66" s="26">
        <f t="shared" si="2"/>
        <v>1.0818886080078285</v>
      </c>
      <c r="H66" t="s">
        <v>108</v>
      </c>
      <c r="I66" s="26">
        <v>1.1000000000000001</v>
      </c>
      <c r="R66" s="26"/>
    </row>
    <row r="67" spans="1:18" x14ac:dyDescent="0.25">
      <c r="A67" t="s">
        <v>3</v>
      </c>
      <c r="B67" s="2" t="s">
        <v>105</v>
      </c>
      <c r="C67" s="1">
        <v>312000</v>
      </c>
      <c r="D67" s="4">
        <v>405600</v>
      </c>
      <c r="E67" s="5">
        <f t="shared" si="1"/>
        <v>1.0024869883071361E-2</v>
      </c>
      <c r="F67" s="26">
        <f t="shared" si="2"/>
        <v>1.3</v>
      </c>
      <c r="H67" t="s">
        <v>110</v>
      </c>
      <c r="I67" s="26">
        <v>1.1317694795818172</v>
      </c>
      <c r="R67" s="26"/>
    </row>
    <row r="68" spans="1:18" x14ac:dyDescent="0.25">
      <c r="A68" t="s">
        <v>3</v>
      </c>
      <c r="B68" s="28" t="s">
        <v>232</v>
      </c>
      <c r="C68" s="1">
        <v>304000</v>
      </c>
      <c r="D68" s="4">
        <v>378480</v>
      </c>
      <c r="E68" s="5">
        <f t="shared" si="1"/>
        <v>9.3545679323097843E-3</v>
      </c>
      <c r="F68" s="26">
        <f t="shared" si="2"/>
        <v>1.2450000000000001</v>
      </c>
      <c r="H68" t="s">
        <v>111</v>
      </c>
      <c r="I68" s="26">
        <v>1.1909467758444217</v>
      </c>
      <c r="R68" s="26"/>
    </row>
    <row r="69" spans="1:18" x14ac:dyDescent="0.25">
      <c r="A69" t="s">
        <v>3</v>
      </c>
      <c r="B69" s="28" t="s">
        <v>209</v>
      </c>
      <c r="C69" s="1">
        <v>247800</v>
      </c>
      <c r="D69" s="4">
        <v>299137</v>
      </c>
      <c r="E69" s="5">
        <f t="shared" si="1"/>
        <v>7.3935145518055174E-3</v>
      </c>
      <c r="F69" s="26">
        <f t="shared" si="2"/>
        <v>1.2071711057304277</v>
      </c>
      <c r="H69" t="s">
        <v>107</v>
      </c>
      <c r="I69" s="26">
        <v>1.2071711057304277</v>
      </c>
      <c r="R69" s="26"/>
    </row>
    <row r="70" spans="1:18" x14ac:dyDescent="0.25">
      <c r="A70" t="s">
        <v>3</v>
      </c>
      <c r="B70" s="28" t="s">
        <v>85</v>
      </c>
      <c r="C70" s="1">
        <v>288000</v>
      </c>
      <c r="D70" s="4">
        <v>263680</v>
      </c>
      <c r="E70" s="5">
        <f t="shared" si="1"/>
        <v>6.5171540699414604E-3</v>
      </c>
      <c r="F70" s="26">
        <f t="shared" si="2"/>
        <v>0.91555555555555557</v>
      </c>
      <c r="H70" t="s">
        <v>113</v>
      </c>
      <c r="I70" s="26">
        <v>1.2450000000000001</v>
      </c>
      <c r="R70" s="26"/>
    </row>
    <row r="71" spans="1:18" x14ac:dyDescent="0.25">
      <c r="A71" t="s">
        <v>3</v>
      </c>
      <c r="B71" s="2" t="s">
        <v>109</v>
      </c>
      <c r="C71" s="1">
        <v>106000</v>
      </c>
      <c r="D71" s="4">
        <v>133878</v>
      </c>
      <c r="E71" s="5">
        <f t="shared" si="1"/>
        <v>3.3089485458723564E-3</v>
      </c>
      <c r="F71" s="26">
        <f t="shared" si="2"/>
        <v>1.2629999999999999</v>
      </c>
      <c r="H71" t="s">
        <v>109</v>
      </c>
      <c r="I71" s="26">
        <v>1.2629999999999999</v>
      </c>
      <c r="R71" s="26"/>
    </row>
    <row r="72" spans="1:18" x14ac:dyDescent="0.25">
      <c r="A72" t="s">
        <v>3</v>
      </c>
      <c r="B72" s="2" t="s">
        <v>108</v>
      </c>
      <c r="C72" s="1">
        <v>61500</v>
      </c>
      <c r="D72" s="4">
        <v>67650</v>
      </c>
      <c r="E72" s="5">
        <f t="shared" si="1"/>
        <v>1.6720474546099053E-3</v>
      </c>
      <c r="F72" s="26">
        <f t="shared" si="2"/>
        <v>1.1000000000000001</v>
      </c>
      <c r="H72" t="s">
        <v>105</v>
      </c>
      <c r="I72" s="26">
        <v>1.3</v>
      </c>
      <c r="R72" s="26"/>
    </row>
    <row r="73" spans="1:18" x14ac:dyDescent="0.25">
      <c r="A73" t="s">
        <v>3</v>
      </c>
      <c r="B73" s="28" t="s">
        <v>146</v>
      </c>
      <c r="C73" s="1">
        <v>40000</v>
      </c>
      <c r="D73" s="4">
        <v>61030</v>
      </c>
      <c r="E73" s="5">
        <f t="shared" si="1"/>
        <v>1.5084265506998156E-3</v>
      </c>
      <c r="F73" s="26">
        <f t="shared" si="2"/>
        <v>1.5257499999999999</v>
      </c>
      <c r="H73" t="s">
        <v>106</v>
      </c>
      <c r="I73" s="26">
        <v>1.5257499999999999</v>
      </c>
      <c r="R73" s="26"/>
    </row>
    <row r="74" spans="1:18" x14ac:dyDescent="0.25">
      <c r="C74" s="1">
        <f>SUM(C62:C73)</f>
        <v>39258820</v>
      </c>
      <c r="D74" s="1">
        <f>SUM(D62:D73)</f>
        <v>40459378</v>
      </c>
      <c r="E74" s="5">
        <f t="shared" si="1"/>
        <v>1</v>
      </c>
      <c r="R74" s="26"/>
    </row>
    <row r="75" spans="1:18" x14ac:dyDescent="0.25">
      <c r="A75" t="s">
        <v>0</v>
      </c>
      <c r="B75" t="s">
        <v>0</v>
      </c>
    </row>
    <row r="77" spans="1:18" x14ac:dyDescent="0.25">
      <c r="B77" t="s">
        <v>112</v>
      </c>
      <c r="C77" s="4">
        <v>28755504</v>
      </c>
    </row>
    <row r="78" spans="1:18" x14ac:dyDescent="0.25">
      <c r="B78" t="s">
        <v>110</v>
      </c>
      <c r="C78" s="4">
        <v>6270184</v>
      </c>
    </row>
    <row r="79" spans="1:18" x14ac:dyDescent="0.25">
      <c r="B79" t="s">
        <v>118</v>
      </c>
      <c r="C79" s="4">
        <v>1997320</v>
      </c>
    </row>
    <row r="80" spans="1:18" x14ac:dyDescent="0.25">
      <c r="B80" s="2" t="s">
        <v>231</v>
      </c>
      <c r="C80" s="4">
        <v>1163555</v>
      </c>
    </row>
    <row r="81" spans="1:15" x14ac:dyDescent="0.25">
      <c r="B81" t="s">
        <v>114</v>
      </c>
      <c r="C81" s="4">
        <v>663360</v>
      </c>
    </row>
    <row r="82" spans="1:15" x14ac:dyDescent="0.25">
      <c r="B82" s="2" t="s">
        <v>117</v>
      </c>
      <c r="C82" s="4">
        <v>1609455</v>
      </c>
    </row>
    <row r="85" spans="1:15" x14ac:dyDescent="0.25">
      <c r="A85" s="46"/>
      <c r="B85" s="60" t="s">
        <v>133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1:15" x14ac:dyDescent="0.25">
      <c r="A86" t="s">
        <v>0</v>
      </c>
      <c r="C86" s="1">
        <v>0</v>
      </c>
      <c r="D86" s="4">
        <v>0</v>
      </c>
    </row>
    <row r="87" spans="1:15" x14ac:dyDescent="0.25">
      <c r="G87" t="s">
        <v>135</v>
      </c>
      <c r="H87" s="26">
        <v>0.10282637954239569</v>
      </c>
    </row>
    <row r="88" spans="1:15" x14ac:dyDescent="0.25">
      <c r="A88" t="s">
        <v>4</v>
      </c>
      <c r="B88" s="2" t="s">
        <v>136</v>
      </c>
      <c r="C88" s="1">
        <v>226786612</v>
      </c>
      <c r="D88" s="4">
        <v>33169214</v>
      </c>
      <c r="E88" s="26">
        <f>D88/C88</f>
        <v>0.14625737254719429</v>
      </c>
      <c r="G88" t="s">
        <v>136</v>
      </c>
      <c r="H88" s="26">
        <v>0.14686011851418587</v>
      </c>
      <c r="I88" s="1"/>
    </row>
    <row r="89" spans="1:15" x14ac:dyDescent="0.25">
      <c r="A89" t="s">
        <v>4</v>
      </c>
      <c r="B89" s="2" t="s">
        <v>157</v>
      </c>
      <c r="C89" s="1">
        <v>929240</v>
      </c>
      <c r="D89" s="4">
        <v>323417</v>
      </c>
      <c r="E89" s="26">
        <f t="shared" ref="E89:E96" si="3">D89/C89</f>
        <v>0.34804463862941759</v>
      </c>
      <c r="G89" t="s">
        <v>86</v>
      </c>
      <c r="H89" s="26">
        <v>0.2</v>
      </c>
      <c r="I89" s="1"/>
    </row>
    <row r="90" spans="1:15" x14ac:dyDescent="0.25">
      <c r="A90" t="s">
        <v>4</v>
      </c>
      <c r="B90" s="2" t="s">
        <v>230</v>
      </c>
      <c r="C90" s="1">
        <v>2229000</v>
      </c>
      <c r="D90" s="4">
        <v>229200</v>
      </c>
      <c r="E90" s="26">
        <f t="shared" si="3"/>
        <v>0.10282637954239569</v>
      </c>
      <c r="G90" t="s">
        <v>134</v>
      </c>
      <c r="H90" s="26">
        <v>0.31004856182293611</v>
      </c>
      <c r="I90" s="1"/>
    </row>
    <row r="91" spans="1:15" x14ac:dyDescent="0.25">
      <c r="A91" t="s">
        <v>4</v>
      </c>
      <c r="B91" t="s">
        <v>233</v>
      </c>
      <c r="C91" s="1">
        <v>135000</v>
      </c>
      <c r="D91" s="4">
        <v>49410</v>
      </c>
      <c r="E91" s="26">
        <f t="shared" si="3"/>
        <v>0.36599999999999999</v>
      </c>
      <c r="G91" t="s">
        <v>138</v>
      </c>
      <c r="H91" s="26">
        <v>0.34804463862941759</v>
      </c>
      <c r="I91" s="1"/>
    </row>
    <row r="92" spans="1:15" x14ac:dyDescent="0.25">
      <c r="A92" t="s">
        <v>4</v>
      </c>
      <c r="B92" s="2" t="s">
        <v>85</v>
      </c>
      <c r="C92" s="1">
        <v>28000</v>
      </c>
      <c r="D92" s="4">
        <v>35669</v>
      </c>
      <c r="E92" s="26">
        <f t="shared" si="3"/>
        <v>1.2738928571428572</v>
      </c>
      <c r="G92" t="s">
        <v>137</v>
      </c>
      <c r="H92" s="26">
        <v>0.36973076923076925</v>
      </c>
      <c r="I92" s="1"/>
    </row>
    <row r="93" spans="1:15" x14ac:dyDescent="0.25">
      <c r="A93" t="s">
        <v>4</v>
      </c>
      <c r="B93" s="2" t="s">
        <v>234</v>
      </c>
      <c r="C93" s="1">
        <v>26000</v>
      </c>
      <c r="D93" s="4">
        <v>34026</v>
      </c>
      <c r="E93" s="26">
        <f t="shared" si="3"/>
        <v>1.3086923076923076</v>
      </c>
      <c r="G93" t="s">
        <v>85</v>
      </c>
      <c r="H93" s="26">
        <v>1.2738928571428572</v>
      </c>
      <c r="I93" s="1"/>
    </row>
    <row r="94" spans="1:15" x14ac:dyDescent="0.25">
      <c r="A94" t="s">
        <v>4</v>
      </c>
      <c r="B94" s="2" t="s">
        <v>137</v>
      </c>
      <c r="C94" s="1">
        <v>52000</v>
      </c>
      <c r="D94" s="4">
        <v>19226</v>
      </c>
      <c r="E94" s="26">
        <f t="shared" si="3"/>
        <v>0.36973076923076925</v>
      </c>
      <c r="G94" t="s">
        <v>5</v>
      </c>
      <c r="H94" s="26">
        <v>1.3086923076923076</v>
      </c>
      <c r="I94" s="1"/>
    </row>
    <row r="95" spans="1:15" x14ac:dyDescent="0.25">
      <c r="B95" t="s">
        <v>134</v>
      </c>
      <c r="C95" s="1">
        <v>8031</v>
      </c>
      <c r="D95" s="1">
        <v>2490</v>
      </c>
      <c r="E95" s="26">
        <f t="shared" si="3"/>
        <v>0.31004856182293611</v>
      </c>
    </row>
    <row r="96" spans="1:15" x14ac:dyDescent="0.25">
      <c r="A96" t="s">
        <v>0</v>
      </c>
      <c r="B96" t="s">
        <v>140</v>
      </c>
      <c r="C96" s="1">
        <v>5000</v>
      </c>
      <c r="D96" s="1">
        <v>1000</v>
      </c>
      <c r="E96" s="26">
        <f t="shared" si="3"/>
        <v>0.2</v>
      </c>
      <c r="O96" s="26"/>
    </row>
    <row r="97" spans="1:15" x14ac:dyDescent="0.25">
      <c r="C97" s="1">
        <f>SUM(C88:C96)</f>
        <v>230198883</v>
      </c>
      <c r="D97" s="1">
        <f>SUM(D88:D96)</f>
        <v>33863652</v>
      </c>
      <c r="O97" s="26"/>
    </row>
    <row r="98" spans="1:15" x14ac:dyDescent="0.25">
      <c r="O98" s="26"/>
    </row>
    <row r="99" spans="1:15" x14ac:dyDescent="0.25">
      <c r="B99" t="s">
        <v>136</v>
      </c>
      <c r="C99" s="4">
        <v>33169214</v>
      </c>
      <c r="D99" s="5">
        <f t="shared" ref="D99:D105" si="4">C99/$C$105</f>
        <v>0.97949311550921914</v>
      </c>
      <c r="O99" s="26"/>
    </row>
    <row r="100" spans="1:15" x14ac:dyDescent="0.25">
      <c r="B100" t="s">
        <v>138</v>
      </c>
      <c r="C100" s="4">
        <v>323417</v>
      </c>
      <c r="D100" s="5">
        <f t="shared" si="4"/>
        <v>9.550564717591593E-3</v>
      </c>
      <c r="O100" s="26"/>
    </row>
    <row r="101" spans="1:15" x14ac:dyDescent="0.25">
      <c r="B101" t="s">
        <v>135</v>
      </c>
      <c r="C101" s="4">
        <v>229200</v>
      </c>
      <c r="D101" s="5">
        <f t="shared" si="4"/>
        <v>6.7683190224137671E-3</v>
      </c>
      <c r="O101" s="26"/>
    </row>
    <row r="102" spans="1:15" x14ac:dyDescent="0.25">
      <c r="B102" s="2" t="s">
        <v>233</v>
      </c>
      <c r="C102" s="4">
        <v>49410</v>
      </c>
      <c r="D102" s="5">
        <f t="shared" si="4"/>
        <v>1.4590865745962662E-3</v>
      </c>
      <c r="O102" s="26"/>
    </row>
    <row r="103" spans="1:15" x14ac:dyDescent="0.25">
      <c r="B103" s="2" t="s">
        <v>116</v>
      </c>
      <c r="C103" s="4">
        <v>35669</v>
      </c>
      <c r="D103" s="5">
        <f t="shared" si="4"/>
        <v>1.0533122653162157E-3</v>
      </c>
    </row>
    <row r="104" spans="1:15" x14ac:dyDescent="0.25">
      <c r="B104" s="2" t="s">
        <v>235</v>
      </c>
      <c r="C104" s="4">
        <v>56742</v>
      </c>
      <c r="D104" s="27">
        <f t="shared" si="4"/>
        <v>1.6756019108630103E-3</v>
      </c>
      <c r="O104" s="26"/>
    </row>
    <row r="105" spans="1:15" x14ac:dyDescent="0.25">
      <c r="C105" s="4">
        <f>SUM(C99:C104)</f>
        <v>33863652</v>
      </c>
      <c r="D105" s="5">
        <f t="shared" si="4"/>
        <v>1</v>
      </c>
    </row>
    <row r="107" spans="1:15" x14ac:dyDescent="0.25">
      <c r="A107" s="46"/>
      <c r="B107" s="61" t="s">
        <v>6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</row>
    <row r="109" spans="1:15" x14ac:dyDescent="0.25">
      <c r="A109" t="s">
        <v>0</v>
      </c>
      <c r="C109" s="2" t="s">
        <v>103</v>
      </c>
      <c r="D109" s="2" t="s">
        <v>64</v>
      </c>
    </row>
    <row r="110" spans="1:15" x14ac:dyDescent="0.25">
      <c r="A110" t="s">
        <v>7</v>
      </c>
      <c r="B110" s="2" t="s">
        <v>142</v>
      </c>
      <c r="C110" s="1">
        <v>15005673</v>
      </c>
      <c r="D110" s="4">
        <v>21127670</v>
      </c>
      <c r="E110" s="5">
        <f>D110/$D$115</f>
        <v>0.68227558997270432</v>
      </c>
      <c r="F110" s="26">
        <f>D110/C110</f>
        <v>1.4079788357376573</v>
      </c>
    </row>
    <row r="111" spans="1:15" x14ac:dyDescent="0.25">
      <c r="A111" t="s">
        <v>7</v>
      </c>
      <c r="B111" s="2" t="s">
        <v>139</v>
      </c>
      <c r="C111" s="1">
        <v>4351910</v>
      </c>
      <c r="D111" s="4">
        <v>6538400</v>
      </c>
      <c r="E111" s="5">
        <f t="shared" ref="E111:E115" si="5">D111/$D$115</f>
        <v>0.21114447156158395</v>
      </c>
      <c r="F111" s="26">
        <f t="shared" ref="F111:F114" si="6">D111/C111</f>
        <v>1.5024207761649482</v>
      </c>
    </row>
    <row r="112" spans="1:15" x14ac:dyDescent="0.25">
      <c r="A112" t="s">
        <v>7</v>
      </c>
      <c r="B112" s="2" t="s">
        <v>141</v>
      </c>
      <c r="C112" s="1">
        <v>2064500</v>
      </c>
      <c r="D112" s="4">
        <v>3016230</v>
      </c>
      <c r="E112" s="5">
        <f t="shared" si="5"/>
        <v>9.740307865199381E-2</v>
      </c>
      <c r="F112" s="26">
        <f t="shared" si="6"/>
        <v>1.460997820295471</v>
      </c>
    </row>
    <row r="113" spans="1:15" x14ac:dyDescent="0.25">
      <c r="A113" t="s">
        <v>7</v>
      </c>
      <c r="B113" s="2" t="s">
        <v>140</v>
      </c>
      <c r="C113" s="1">
        <v>171513</v>
      </c>
      <c r="D113" s="4">
        <v>258244</v>
      </c>
      <c r="E113" s="5">
        <f t="shared" si="5"/>
        <v>8.3394703465602717E-3</v>
      </c>
      <c r="F113" s="26">
        <f t="shared" si="6"/>
        <v>1.5056817850541941</v>
      </c>
    </row>
    <row r="114" spans="1:15" x14ac:dyDescent="0.25">
      <c r="A114" t="s">
        <v>7</v>
      </c>
      <c r="B114" s="2" t="s">
        <v>107</v>
      </c>
      <c r="C114" s="1">
        <v>15000</v>
      </c>
      <c r="D114" s="4">
        <v>25931</v>
      </c>
      <c r="E114" s="5">
        <f t="shared" si="5"/>
        <v>8.373894671576277E-4</v>
      </c>
      <c r="F114" s="26">
        <f t="shared" si="6"/>
        <v>1.7287333333333332</v>
      </c>
    </row>
    <row r="115" spans="1:15" x14ac:dyDescent="0.25">
      <c r="A115" t="s">
        <v>0</v>
      </c>
      <c r="B115" t="s">
        <v>0</v>
      </c>
      <c r="C115" s="1">
        <f>SUM(C110:C114)</f>
        <v>21608596</v>
      </c>
      <c r="D115" s="1">
        <f>SUM(D110:D114)</f>
        <v>30966475</v>
      </c>
      <c r="E115" s="5">
        <f t="shared" si="5"/>
        <v>1</v>
      </c>
    </row>
    <row r="117" spans="1:15" x14ac:dyDescent="0.25">
      <c r="F117" t="s">
        <v>142</v>
      </c>
      <c r="G117" s="26">
        <v>1.4079788357376573</v>
      </c>
    </row>
    <row r="118" spans="1:15" x14ac:dyDescent="0.25">
      <c r="F118" t="s">
        <v>141</v>
      </c>
      <c r="G118" s="26">
        <v>1.460997820295471</v>
      </c>
    </row>
    <row r="119" spans="1:15" x14ac:dyDescent="0.25">
      <c r="F119" t="s">
        <v>139</v>
      </c>
      <c r="G119" s="26">
        <v>1.5024207761649482</v>
      </c>
    </row>
    <row r="120" spans="1:15" x14ac:dyDescent="0.25">
      <c r="F120" t="s">
        <v>140</v>
      </c>
      <c r="G120" s="26">
        <v>1.5063105788248665</v>
      </c>
    </row>
    <row r="121" spans="1:15" x14ac:dyDescent="0.25">
      <c r="F121" t="s">
        <v>107</v>
      </c>
      <c r="G121" s="26">
        <v>1.7287333333333332</v>
      </c>
    </row>
    <row r="125" spans="1:15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</row>
    <row r="128" spans="1:15" x14ac:dyDescent="0.25">
      <c r="A128" t="s">
        <v>0</v>
      </c>
      <c r="B128" s="60" t="s">
        <v>144</v>
      </c>
    </row>
    <row r="131" spans="1:15" x14ac:dyDescent="0.25">
      <c r="A131" t="s">
        <v>8</v>
      </c>
      <c r="B131" s="2" t="s">
        <v>156</v>
      </c>
      <c r="C131" s="1">
        <v>72694641</v>
      </c>
      <c r="D131" s="4">
        <v>12431854</v>
      </c>
      <c r="E131" s="5">
        <f t="shared" ref="E131:E148" si="7">D131/$D$148</f>
        <v>0.44404911829568861</v>
      </c>
      <c r="F131" s="26">
        <f t="shared" ref="F131:F138" si="8">D131/C131</f>
        <v>0.17101472445541069</v>
      </c>
      <c r="H131" t="s">
        <v>149</v>
      </c>
      <c r="I131" s="26">
        <v>0.21</v>
      </c>
    </row>
    <row r="132" spans="1:15" x14ac:dyDescent="0.25">
      <c r="A132" t="s">
        <v>8</v>
      </c>
      <c r="B132" s="2" t="s">
        <v>145</v>
      </c>
      <c r="C132" s="1">
        <v>961210</v>
      </c>
      <c r="D132" s="4">
        <v>3746450</v>
      </c>
      <c r="E132" s="5">
        <f t="shared" si="7"/>
        <v>0.13381815932192276</v>
      </c>
      <c r="F132" s="26">
        <f t="shared" si="8"/>
        <v>3.8976394336305282</v>
      </c>
      <c r="H132" t="s">
        <v>154</v>
      </c>
      <c r="I132" s="26">
        <v>0.21086075364105725</v>
      </c>
    </row>
    <row r="133" spans="1:15" x14ac:dyDescent="0.25">
      <c r="A133" t="s">
        <v>8</v>
      </c>
      <c r="B133" s="2" t="s">
        <v>154</v>
      </c>
      <c r="C133" s="1">
        <v>12977000</v>
      </c>
      <c r="D133" s="4">
        <v>2736340</v>
      </c>
      <c r="E133" s="5">
        <f t="shared" si="7"/>
        <v>9.7738387561278034E-2</v>
      </c>
      <c r="F133" s="26">
        <f t="shared" si="8"/>
        <v>0.21086075364105725</v>
      </c>
      <c r="H133" t="s">
        <v>9</v>
      </c>
      <c r="I133" s="26">
        <v>0.25</v>
      </c>
    </row>
    <row r="134" spans="1:15" x14ac:dyDescent="0.25">
      <c r="A134" t="s">
        <v>8</v>
      </c>
      <c r="B134" s="2" t="s">
        <v>113</v>
      </c>
      <c r="C134" s="1">
        <v>17845500</v>
      </c>
      <c r="D134" s="4">
        <v>2437600</v>
      </c>
      <c r="E134" s="5">
        <f t="shared" si="7"/>
        <v>8.7067796223923688E-2</v>
      </c>
      <c r="F134" s="26">
        <f t="shared" si="8"/>
        <v>0.13659465971813622</v>
      </c>
      <c r="H134" t="s">
        <v>155</v>
      </c>
      <c r="I134" s="26">
        <v>0.25</v>
      </c>
    </row>
    <row r="135" spans="1:15" x14ac:dyDescent="0.25">
      <c r="A135" t="s">
        <v>8</v>
      </c>
      <c r="B135" s="2" t="s">
        <v>143</v>
      </c>
      <c r="C135" s="1">
        <v>992000</v>
      </c>
      <c r="D135" s="4">
        <v>1686200</v>
      </c>
      <c r="E135" s="5">
        <f t="shared" si="7"/>
        <v>6.0228797995068965E-2</v>
      </c>
      <c r="F135" s="26">
        <f t="shared" si="8"/>
        <v>1.6997983870967741</v>
      </c>
      <c r="H135" t="s">
        <v>146</v>
      </c>
      <c r="I135" s="26">
        <v>0.3098182198806741</v>
      </c>
    </row>
    <row r="136" spans="1:15" x14ac:dyDescent="0.25">
      <c r="A136" t="s">
        <v>8</v>
      </c>
      <c r="B136" s="2" t="s">
        <v>153</v>
      </c>
      <c r="C136" s="1">
        <v>775000</v>
      </c>
      <c r="D136" s="4">
        <v>1666250</v>
      </c>
      <c r="E136" s="5">
        <f t="shared" si="7"/>
        <v>5.9516210804936347E-2</v>
      </c>
      <c r="F136" s="26">
        <f t="shared" si="8"/>
        <v>2.15</v>
      </c>
      <c r="H136" t="s">
        <v>152</v>
      </c>
      <c r="I136" s="26">
        <v>0.40433133732534932</v>
      </c>
    </row>
    <row r="137" spans="1:15" x14ac:dyDescent="0.25">
      <c r="A137" t="s">
        <v>8</v>
      </c>
      <c r="B137" s="2" t="s">
        <v>148</v>
      </c>
      <c r="C137" s="1">
        <v>1500000</v>
      </c>
      <c r="D137" s="4">
        <v>1275000</v>
      </c>
      <c r="E137" s="5">
        <f t="shared" si="7"/>
        <v>4.5541286587423159E-2</v>
      </c>
      <c r="F137" s="26">
        <f t="shared" si="8"/>
        <v>0.85</v>
      </c>
      <c r="H137" t="s">
        <v>148</v>
      </c>
      <c r="I137" s="26">
        <v>0.85</v>
      </c>
    </row>
    <row r="138" spans="1:15" x14ac:dyDescent="0.25">
      <c r="A138" t="s">
        <v>8</v>
      </c>
      <c r="B138" s="2" t="s">
        <v>152</v>
      </c>
      <c r="C138" s="1">
        <v>2505000</v>
      </c>
      <c r="D138" s="4">
        <v>1012850</v>
      </c>
      <c r="E138" s="5">
        <f t="shared" si="7"/>
        <v>3.6177640878487488E-2</v>
      </c>
      <c r="F138" s="26">
        <f t="shared" si="8"/>
        <v>0.40433133732534932</v>
      </c>
      <c r="H138" t="s">
        <v>143</v>
      </c>
      <c r="I138" s="26">
        <v>1.6997983870967741</v>
      </c>
      <c r="O138" s="26"/>
    </row>
    <row r="139" spans="1:15" x14ac:dyDescent="0.25">
      <c r="B139" t="s">
        <v>147</v>
      </c>
      <c r="C139" s="1">
        <v>2303524</v>
      </c>
      <c r="D139" s="4">
        <v>219416</v>
      </c>
      <c r="E139" s="5">
        <f t="shared" si="7"/>
        <v>7.8372446571498347E-3</v>
      </c>
      <c r="F139" s="26">
        <f t="shared" ref="F139:F141" si="9">D139/C139</f>
        <v>9.5252317753146923E-2</v>
      </c>
      <c r="H139" t="s">
        <v>153</v>
      </c>
      <c r="I139" s="26">
        <v>2.15</v>
      </c>
    </row>
    <row r="140" spans="1:15" x14ac:dyDescent="0.25">
      <c r="B140" t="s">
        <v>157</v>
      </c>
      <c r="C140" s="1">
        <v>1250000</v>
      </c>
      <c r="D140" s="4">
        <v>200000</v>
      </c>
      <c r="E140" s="5">
        <f t="shared" si="7"/>
        <v>7.1437312293997114E-3</v>
      </c>
      <c r="F140" s="26">
        <f t="shared" si="9"/>
        <v>0.16</v>
      </c>
      <c r="H140" t="s">
        <v>145</v>
      </c>
      <c r="I140" s="26">
        <v>3.8976394336305282</v>
      </c>
    </row>
    <row r="141" spans="1:15" x14ac:dyDescent="0.25">
      <c r="B141" t="s">
        <v>9</v>
      </c>
      <c r="C141">
        <v>750000</v>
      </c>
      <c r="D141" s="4">
        <v>187500</v>
      </c>
      <c r="E141" s="5">
        <f t="shared" si="7"/>
        <v>6.6972480275622297E-3</v>
      </c>
      <c r="F141" s="26">
        <f t="shared" si="9"/>
        <v>0.25</v>
      </c>
      <c r="O141" s="26"/>
    </row>
    <row r="142" spans="1:15" x14ac:dyDescent="0.25">
      <c r="A142" t="s">
        <v>8</v>
      </c>
      <c r="B142" s="2" t="s">
        <v>155</v>
      </c>
      <c r="C142" s="1">
        <v>750000</v>
      </c>
      <c r="D142" s="4">
        <v>187500</v>
      </c>
      <c r="E142" s="5">
        <f t="shared" si="7"/>
        <v>6.6972480275622297E-3</v>
      </c>
      <c r="F142" s="26">
        <f t="shared" ref="F142" si="10">D142/C142</f>
        <v>0.25</v>
      </c>
      <c r="O142" s="26"/>
    </row>
    <row r="143" spans="1:15" x14ac:dyDescent="0.25">
      <c r="A143" t="s">
        <v>8</v>
      </c>
      <c r="B143" s="2" t="s">
        <v>146</v>
      </c>
      <c r="C143" s="1">
        <v>573220</v>
      </c>
      <c r="D143" s="4">
        <v>177594</v>
      </c>
      <c r="E143" s="5">
        <f t="shared" si="7"/>
        <v>6.3434190197700618E-3</v>
      </c>
      <c r="F143" s="26">
        <f>D143/C143</f>
        <v>0.3098182198806741</v>
      </c>
      <c r="O143" s="26"/>
    </row>
    <row r="144" spans="1:15" x14ac:dyDescent="0.25">
      <c r="A144" t="s">
        <v>8</v>
      </c>
      <c r="B144" s="2" t="s">
        <v>151</v>
      </c>
      <c r="C144" s="1">
        <v>94000</v>
      </c>
      <c r="D144" s="4">
        <v>17800</v>
      </c>
      <c r="E144" s="5">
        <f t="shared" si="7"/>
        <v>6.3579207941657438E-4</v>
      </c>
      <c r="F144" s="26">
        <f>D144/C144</f>
        <v>0.18936170212765957</v>
      </c>
      <c r="O144" s="26"/>
    </row>
    <row r="145" spans="1:15" x14ac:dyDescent="0.25">
      <c r="A145" t="s">
        <v>8</v>
      </c>
      <c r="B145" s="2" t="s">
        <v>150</v>
      </c>
      <c r="C145" s="1">
        <v>25000</v>
      </c>
      <c r="D145" s="4">
        <v>5000</v>
      </c>
      <c r="E145" s="5">
        <f t="shared" si="7"/>
        <v>1.7859328073499279E-4</v>
      </c>
      <c r="F145" s="26">
        <f>D145/C145</f>
        <v>0.2</v>
      </c>
      <c r="O145" s="26"/>
    </row>
    <row r="146" spans="1:15" x14ac:dyDescent="0.25">
      <c r="A146" t="s">
        <v>8</v>
      </c>
      <c r="B146" s="2" t="s">
        <v>149</v>
      </c>
      <c r="C146" s="1">
        <v>22000</v>
      </c>
      <c r="D146" s="4">
        <v>4620</v>
      </c>
      <c r="E146" s="5">
        <f t="shared" si="7"/>
        <v>1.6502019139913335E-4</v>
      </c>
      <c r="F146" s="26">
        <f>D146/C146</f>
        <v>0.21</v>
      </c>
      <c r="O146" s="26"/>
    </row>
    <row r="147" spans="1:15" x14ac:dyDescent="0.25">
      <c r="A147" t="s">
        <v>8</v>
      </c>
      <c r="B147" s="2" t="s">
        <v>140</v>
      </c>
      <c r="C147" s="1">
        <v>22425</v>
      </c>
      <c r="D147" s="4">
        <v>4600</v>
      </c>
      <c r="E147" s="5">
        <f t="shared" si="7"/>
        <v>1.6430581827619337E-4</v>
      </c>
      <c r="F147" s="26">
        <f>D147/C147</f>
        <v>0.20512820512820512</v>
      </c>
      <c r="O147" s="26"/>
    </row>
    <row r="148" spans="1:15" x14ac:dyDescent="0.25">
      <c r="C148" s="1">
        <f>SUM(C131:C147)</f>
        <v>116040520</v>
      </c>
      <c r="D148" s="1">
        <f>SUM(D131:D147)</f>
        <v>27996574</v>
      </c>
      <c r="E148" s="5">
        <f t="shared" si="7"/>
        <v>1</v>
      </c>
      <c r="O148" s="26"/>
    </row>
    <row r="149" spans="1:15" x14ac:dyDescent="0.25">
      <c r="O149" s="26"/>
    </row>
    <row r="150" spans="1:15" x14ac:dyDescent="0.25">
      <c r="O150" s="26"/>
    </row>
    <row r="151" spans="1:15" x14ac:dyDescent="0.25">
      <c r="B151" t="s">
        <v>156</v>
      </c>
      <c r="C151" s="4">
        <v>12431854</v>
      </c>
      <c r="D151" s="5">
        <v>0.41031188201558988</v>
      </c>
      <c r="O151" s="26"/>
    </row>
    <row r="152" spans="1:15" x14ac:dyDescent="0.25">
      <c r="B152" t="s">
        <v>145</v>
      </c>
      <c r="C152" s="4">
        <v>3746450</v>
      </c>
      <c r="D152" s="5">
        <v>0.14297168310045666</v>
      </c>
      <c r="O152" s="26"/>
    </row>
    <row r="153" spans="1:15" x14ac:dyDescent="0.25">
      <c r="B153" t="s">
        <v>154</v>
      </c>
      <c r="C153" s="4">
        <v>2736340</v>
      </c>
      <c r="D153" s="5">
        <v>0.10442395743573343</v>
      </c>
      <c r="O153" s="26"/>
    </row>
    <row r="154" spans="1:15" x14ac:dyDescent="0.25">
      <c r="B154" t="s">
        <v>113</v>
      </c>
      <c r="C154" s="4">
        <v>2437600</v>
      </c>
      <c r="D154" s="5">
        <v>9.0399837582916281E-2</v>
      </c>
      <c r="O154" s="26"/>
    </row>
    <row r="155" spans="1:15" x14ac:dyDescent="0.25">
      <c r="B155" t="s">
        <v>143</v>
      </c>
      <c r="C155" s="4">
        <v>1686200</v>
      </c>
      <c r="D155" s="5">
        <v>6.4348610563063693E-2</v>
      </c>
      <c r="O155" s="26"/>
    </row>
    <row r="156" spans="1:15" x14ac:dyDescent="0.25">
      <c r="B156" s="2" t="s">
        <v>158</v>
      </c>
      <c r="C156" s="4">
        <v>4958130</v>
      </c>
      <c r="D156" s="5">
        <f>C156/$D$148</f>
        <v>0.17709774060211797</v>
      </c>
    </row>
    <row r="159" spans="1:15" x14ac:dyDescent="0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</row>
    <row r="160" spans="1:15" x14ac:dyDescent="0.25">
      <c r="B160" s="60" t="s">
        <v>206</v>
      </c>
    </row>
    <row r="162" spans="1:15" x14ac:dyDescent="0.25">
      <c r="A162" t="s">
        <v>11</v>
      </c>
      <c r="B162" t="s">
        <v>12</v>
      </c>
      <c r="C162" s="1">
        <v>778594</v>
      </c>
      <c r="D162" s="4">
        <v>22740612</v>
      </c>
      <c r="E162" s="5">
        <f>D162/$D$168</f>
        <v>0.91628344163238151</v>
      </c>
      <c r="F162" s="26">
        <f>D162/C162</f>
        <v>29.207278761459758</v>
      </c>
    </row>
    <row r="163" spans="1:15" x14ac:dyDescent="0.25">
      <c r="A163" t="s">
        <v>11</v>
      </c>
      <c r="B163" s="2" t="s">
        <v>207</v>
      </c>
      <c r="C163" s="1">
        <v>49879</v>
      </c>
      <c r="D163" s="4">
        <v>1393044</v>
      </c>
      <c r="E163" s="5">
        <f t="shared" ref="E163:E168" si="11">D163/$D$168</f>
        <v>5.6129674551649675E-2</v>
      </c>
      <c r="F163" s="26">
        <f t="shared" ref="F163:F167" si="12">D163/C163</f>
        <v>27.928466889873494</v>
      </c>
    </row>
    <row r="164" spans="1:15" x14ac:dyDescent="0.25">
      <c r="A164" t="s">
        <v>11</v>
      </c>
      <c r="B164" s="2" t="s">
        <v>209</v>
      </c>
      <c r="C164" s="1">
        <v>3604</v>
      </c>
      <c r="D164" s="4">
        <v>460088</v>
      </c>
      <c r="E164" s="5">
        <f t="shared" si="11"/>
        <v>1.8538244093596036E-2</v>
      </c>
      <c r="F164" s="26">
        <f t="shared" si="12"/>
        <v>127.66037735849056</v>
      </c>
    </row>
    <row r="165" spans="1:15" x14ac:dyDescent="0.25">
      <c r="A165" t="s">
        <v>11</v>
      </c>
      <c r="B165" s="2" t="s">
        <v>210</v>
      </c>
      <c r="C165" s="1">
        <v>770</v>
      </c>
      <c r="D165" s="4">
        <v>135867</v>
      </c>
      <c r="E165" s="5">
        <f t="shared" si="11"/>
        <v>5.4744649072886332E-3</v>
      </c>
      <c r="F165" s="26">
        <f t="shared" si="12"/>
        <v>176.45064935064934</v>
      </c>
    </row>
    <row r="166" spans="1:15" x14ac:dyDescent="0.25">
      <c r="A166" t="s">
        <v>11</v>
      </c>
      <c r="B166" s="2" t="s">
        <v>216</v>
      </c>
      <c r="C166" s="1">
        <v>7388</v>
      </c>
      <c r="D166" s="4">
        <v>57830</v>
      </c>
      <c r="E166" s="5">
        <f t="shared" si="11"/>
        <v>2.3301339220598207E-3</v>
      </c>
      <c r="F166" s="26">
        <f t="shared" si="12"/>
        <v>7.8275582024905255</v>
      </c>
    </row>
    <row r="167" spans="1:15" x14ac:dyDescent="0.25">
      <c r="A167" t="s">
        <v>11</v>
      </c>
      <c r="B167" s="2" t="s">
        <v>140</v>
      </c>
      <c r="C167" s="1">
        <v>5000</v>
      </c>
      <c r="D167" s="4">
        <v>30875</v>
      </c>
      <c r="E167" s="5">
        <f t="shared" si="11"/>
        <v>1.2440408930243293E-3</v>
      </c>
      <c r="F167" s="26">
        <f t="shared" si="12"/>
        <v>6.1749999999999998</v>
      </c>
    </row>
    <row r="168" spans="1:15" x14ac:dyDescent="0.25">
      <c r="C168" s="1">
        <f>SUM(C162:C167)</f>
        <v>845235</v>
      </c>
      <c r="D168" s="4">
        <f>SUM(D162:D167)</f>
        <v>24818316</v>
      </c>
      <c r="E168" s="5">
        <f t="shared" si="11"/>
        <v>1</v>
      </c>
    </row>
    <row r="169" spans="1:15" x14ac:dyDescent="0.25">
      <c r="O169" s="26"/>
    </row>
    <row r="170" spans="1:15" x14ac:dyDescent="0.25">
      <c r="F170" s="2" t="s">
        <v>86</v>
      </c>
      <c r="G170" s="26">
        <v>6.1749999999999998</v>
      </c>
      <c r="O170" s="26"/>
    </row>
    <row r="171" spans="1:15" x14ac:dyDescent="0.25">
      <c r="F171" s="2" t="s">
        <v>208</v>
      </c>
      <c r="G171" s="26">
        <v>7.8275582024905255</v>
      </c>
      <c r="O171" s="26"/>
    </row>
    <row r="172" spans="1:15" x14ac:dyDescent="0.25">
      <c r="F172" s="2" t="s">
        <v>207</v>
      </c>
      <c r="G172" s="26">
        <v>27.928466889873494</v>
      </c>
      <c r="O172" s="26"/>
    </row>
    <row r="173" spans="1:15" x14ac:dyDescent="0.25">
      <c r="F173" t="s">
        <v>12</v>
      </c>
      <c r="G173" s="26">
        <v>29.207278761459758</v>
      </c>
      <c r="O173" s="26"/>
    </row>
    <row r="174" spans="1:15" x14ac:dyDescent="0.25">
      <c r="F174" s="2" t="s">
        <v>209</v>
      </c>
      <c r="G174" s="26">
        <v>127.66037735849056</v>
      </c>
      <c r="O174" s="26"/>
    </row>
    <row r="175" spans="1:15" x14ac:dyDescent="0.25">
      <c r="F175" s="2" t="s">
        <v>210</v>
      </c>
      <c r="G175" s="26">
        <v>176.45064935064934</v>
      </c>
    </row>
    <row r="180" spans="1:15" x14ac:dyDescent="0.25">
      <c r="B180" s="60" t="s">
        <v>95</v>
      </c>
    </row>
    <row r="182" spans="1:15" x14ac:dyDescent="0.25">
      <c r="A182" t="s">
        <v>13</v>
      </c>
      <c r="B182" s="2" t="s">
        <v>113</v>
      </c>
      <c r="C182" s="1">
        <v>206784</v>
      </c>
      <c r="D182" s="4">
        <v>4705505</v>
      </c>
      <c r="E182" s="5">
        <f>D182/$D$189</f>
        <v>0.27035574653154426</v>
      </c>
      <c r="F182" s="26">
        <f>D182/C182</f>
        <v>22.755653242030331</v>
      </c>
    </row>
    <row r="183" spans="1:15" x14ac:dyDescent="0.25">
      <c r="A183" t="s">
        <v>13</v>
      </c>
      <c r="B183" s="2" t="s">
        <v>112</v>
      </c>
      <c r="C183" s="1">
        <v>43160</v>
      </c>
      <c r="D183" s="4">
        <v>2612069</v>
      </c>
      <c r="E183" s="5">
        <f t="shared" ref="E183:E189" si="13">D183/$D$189</f>
        <v>0.15007695549933628</v>
      </c>
      <c r="F183" s="26">
        <f t="shared" ref="F183:F187" si="14">D183/C183</f>
        <v>60.520597775718258</v>
      </c>
    </row>
    <row r="184" spans="1:15" x14ac:dyDescent="0.25">
      <c r="A184" t="s">
        <v>13</v>
      </c>
      <c r="B184" s="2" t="s">
        <v>116</v>
      </c>
      <c r="C184" s="1">
        <v>158502</v>
      </c>
      <c r="D184" s="4">
        <v>2357691</v>
      </c>
      <c r="E184" s="5">
        <f t="shared" si="13"/>
        <v>0.13546161578740287</v>
      </c>
      <c r="F184" s="26">
        <f t="shared" si="14"/>
        <v>14.874834386947798</v>
      </c>
    </row>
    <row r="185" spans="1:15" x14ac:dyDescent="0.25">
      <c r="A185" t="s">
        <v>13</v>
      </c>
      <c r="B185" s="2" t="s">
        <v>212</v>
      </c>
      <c r="C185" s="1">
        <v>94154</v>
      </c>
      <c r="D185" s="4">
        <v>2233388</v>
      </c>
      <c r="E185" s="5">
        <f t="shared" si="13"/>
        <v>0.12831976164823811</v>
      </c>
      <c r="F185" s="26">
        <f t="shared" si="14"/>
        <v>23.720585423880028</v>
      </c>
    </row>
    <row r="186" spans="1:15" x14ac:dyDescent="0.25">
      <c r="A186" t="s">
        <v>13</v>
      </c>
      <c r="B186" s="2" t="s">
        <v>152</v>
      </c>
      <c r="C186" s="1">
        <v>87551</v>
      </c>
      <c r="D186" s="4">
        <v>1608694</v>
      </c>
      <c r="E186" s="5">
        <f t="shared" si="13"/>
        <v>9.2427840861037461E-2</v>
      </c>
      <c r="F186" s="26">
        <f t="shared" si="14"/>
        <v>18.374364656029059</v>
      </c>
    </row>
    <row r="187" spans="1:15" x14ac:dyDescent="0.25">
      <c r="A187" t="s">
        <v>13</v>
      </c>
      <c r="B187" s="2" t="s">
        <v>110</v>
      </c>
      <c r="C187" s="1">
        <v>63329</v>
      </c>
      <c r="D187" s="4">
        <v>1067702</v>
      </c>
      <c r="E187" s="5">
        <f t="shared" si="13"/>
        <v>6.134503550271924E-2</v>
      </c>
      <c r="F187" s="26">
        <f t="shared" si="14"/>
        <v>16.859606183580983</v>
      </c>
    </row>
    <row r="188" spans="1:15" x14ac:dyDescent="0.25">
      <c r="B188" s="2" t="s">
        <v>238</v>
      </c>
      <c r="C188" s="1">
        <v>156516</v>
      </c>
      <c r="D188" s="4">
        <v>2819815</v>
      </c>
      <c r="E188" s="5">
        <f t="shared" si="13"/>
        <v>0.16201304416972176</v>
      </c>
      <c r="G188" t="s">
        <v>116</v>
      </c>
      <c r="H188" s="26">
        <v>14.874834386947798</v>
      </c>
    </row>
    <row r="189" spans="1:15" x14ac:dyDescent="0.25">
      <c r="B189" s="2" t="s">
        <v>214</v>
      </c>
      <c r="C189" s="1">
        <f>SUM(C182:C188)</f>
        <v>809996</v>
      </c>
      <c r="D189" s="4">
        <f>SUM(D182:D188)</f>
        <v>17404864</v>
      </c>
      <c r="E189" s="5">
        <f t="shared" si="13"/>
        <v>1</v>
      </c>
      <c r="G189" t="s">
        <v>110</v>
      </c>
      <c r="H189" s="26">
        <v>16.859606183580983</v>
      </c>
      <c r="O189" s="26"/>
    </row>
    <row r="190" spans="1:15" x14ac:dyDescent="0.25">
      <c r="G190" t="s">
        <v>152</v>
      </c>
      <c r="H190" s="26">
        <v>18.374364656029059</v>
      </c>
      <c r="O190" s="26"/>
    </row>
    <row r="191" spans="1:15" x14ac:dyDescent="0.25">
      <c r="B191" s="2"/>
      <c r="C191" s="4"/>
      <c r="G191" t="s">
        <v>113</v>
      </c>
      <c r="H191" s="26">
        <v>22.755653242030331</v>
      </c>
      <c r="O191" s="26"/>
    </row>
    <row r="192" spans="1:15" x14ac:dyDescent="0.25">
      <c r="B192" s="2"/>
      <c r="C192" s="4"/>
      <c r="G192" t="s">
        <v>212</v>
      </c>
      <c r="H192" s="26">
        <v>23.720585423880028</v>
      </c>
      <c r="O192" s="26"/>
    </row>
    <row r="193" spans="1:15" x14ac:dyDescent="0.25">
      <c r="B193" s="2"/>
      <c r="C193" s="4"/>
      <c r="G193" t="s">
        <v>112</v>
      </c>
      <c r="H193" s="26">
        <v>60.520597775718258</v>
      </c>
      <c r="O193" s="26"/>
    </row>
    <row r="194" spans="1:15" x14ac:dyDescent="0.25">
      <c r="B194" s="2"/>
      <c r="C194" s="4"/>
      <c r="O194" s="26"/>
    </row>
    <row r="195" spans="1:15" x14ac:dyDescent="0.25">
      <c r="B195" s="2"/>
      <c r="C195" s="4"/>
    </row>
    <row r="196" spans="1:15" x14ac:dyDescent="0.25">
      <c r="B196" s="2"/>
      <c r="C196" s="4"/>
    </row>
    <row r="197" spans="1:15" x14ac:dyDescent="0.25">
      <c r="B197" s="2"/>
      <c r="C197" s="4"/>
      <c r="D197" s="4"/>
    </row>
    <row r="198" spans="1:15" x14ac:dyDescent="0.25">
      <c r="B198" s="2"/>
      <c r="D198" s="4"/>
    </row>
    <row r="200" spans="1:15" x14ac:dyDescent="0.25">
      <c r="B200" s="60" t="s">
        <v>219</v>
      </c>
    </row>
    <row r="201" spans="1:15" x14ac:dyDescent="0.25">
      <c r="A201" t="s">
        <v>15</v>
      </c>
      <c r="B201" s="2" t="s">
        <v>215</v>
      </c>
      <c r="C201" s="1">
        <v>24435020</v>
      </c>
      <c r="D201" s="4">
        <v>11883914</v>
      </c>
      <c r="E201" s="5">
        <f>D201/$D$207</f>
        <v>0.66538150728814704</v>
      </c>
      <c r="F201" s="26">
        <f>D201/C201</f>
        <v>0.48634762729885223</v>
      </c>
    </row>
    <row r="202" spans="1:15" x14ac:dyDescent="0.25">
      <c r="A202" t="s">
        <v>15</v>
      </c>
      <c r="B202" s="2" t="s">
        <v>216</v>
      </c>
      <c r="C202" s="1">
        <v>4850000</v>
      </c>
      <c r="D202" s="4">
        <v>2270050</v>
      </c>
      <c r="E202" s="5">
        <f t="shared" ref="E202:E207" si="15">D202/$D$207</f>
        <v>0.12710032154553275</v>
      </c>
      <c r="F202" s="26">
        <f t="shared" ref="F202:F206" si="16">D202/C202</f>
        <v>0.46805154639175256</v>
      </c>
    </row>
    <row r="203" spans="1:15" x14ac:dyDescent="0.25">
      <c r="A203" t="s">
        <v>15</v>
      </c>
      <c r="B203" s="2" t="s">
        <v>110</v>
      </c>
      <c r="C203" s="1">
        <v>4141000</v>
      </c>
      <c r="D203" s="4">
        <v>2011116</v>
      </c>
      <c r="E203" s="5">
        <f t="shared" si="15"/>
        <v>0.11260258155783601</v>
      </c>
      <c r="F203" s="26">
        <f t="shared" si="16"/>
        <v>0.4856595025356194</v>
      </c>
    </row>
    <row r="204" spans="1:15" x14ac:dyDescent="0.25">
      <c r="A204" t="s">
        <v>15</v>
      </c>
      <c r="B204" s="2" t="s">
        <v>217</v>
      </c>
      <c r="C204" s="1">
        <v>1990000</v>
      </c>
      <c r="D204" s="4">
        <v>1164304</v>
      </c>
      <c r="E204" s="5">
        <f t="shared" si="15"/>
        <v>6.5189494846699392E-2</v>
      </c>
      <c r="F204" s="26">
        <f t="shared" si="16"/>
        <v>0.58507738693467337</v>
      </c>
    </row>
    <row r="205" spans="1:15" x14ac:dyDescent="0.25">
      <c r="A205" t="s">
        <v>15</v>
      </c>
      <c r="B205" s="2" t="s">
        <v>218</v>
      </c>
      <c r="C205" s="1">
        <v>890000</v>
      </c>
      <c r="D205" s="4">
        <v>439297</v>
      </c>
      <c r="E205" s="5">
        <f t="shared" si="15"/>
        <v>2.4596281999950616E-2</v>
      </c>
      <c r="F205" s="26">
        <f t="shared" si="16"/>
        <v>0.49359213483146069</v>
      </c>
    </row>
    <row r="206" spans="1:15" x14ac:dyDescent="0.25">
      <c r="A206" t="s">
        <v>15</v>
      </c>
      <c r="B206" s="2" t="s">
        <v>150</v>
      </c>
      <c r="C206" s="1">
        <v>180000</v>
      </c>
      <c r="D206" s="4">
        <v>91620</v>
      </c>
      <c r="E206" s="5">
        <f t="shared" si="15"/>
        <v>5.129812761834193E-3</v>
      </c>
      <c r="F206" s="26">
        <f t="shared" si="16"/>
        <v>0.50900000000000001</v>
      </c>
    </row>
    <row r="207" spans="1:15" x14ac:dyDescent="0.25">
      <c r="C207" s="1">
        <f>SUM(C201:C206)</f>
        <v>36486020</v>
      </c>
      <c r="D207" s="4">
        <f>SUM(D201:D206)</f>
        <v>17860301</v>
      </c>
      <c r="E207" s="5">
        <f t="shared" si="15"/>
        <v>1</v>
      </c>
    </row>
    <row r="208" spans="1:15" x14ac:dyDescent="0.25">
      <c r="B208" s="2"/>
      <c r="D208" s="4"/>
      <c r="O208" s="26"/>
    </row>
    <row r="209" spans="1:15" x14ac:dyDescent="0.25">
      <c r="B209" s="2"/>
      <c r="C209" s="1"/>
      <c r="D209" s="4"/>
      <c r="O209" s="26"/>
    </row>
    <row r="210" spans="1:15" x14ac:dyDescent="0.25">
      <c r="B210" s="2"/>
      <c r="C210" s="1"/>
      <c r="D210" s="4"/>
      <c r="F210" t="s">
        <v>216</v>
      </c>
      <c r="G210" s="26">
        <v>0.46805154639175256</v>
      </c>
      <c r="O210" s="26"/>
    </row>
    <row r="211" spans="1:15" x14ac:dyDescent="0.25">
      <c r="B211" s="2"/>
      <c r="C211" s="1"/>
      <c r="D211" s="4"/>
      <c r="F211" t="s">
        <v>110</v>
      </c>
      <c r="G211" s="26">
        <v>0.4856595025356194</v>
      </c>
      <c r="O211" s="26"/>
    </row>
    <row r="212" spans="1:15" x14ac:dyDescent="0.25">
      <c r="B212" s="2"/>
      <c r="C212" s="1"/>
      <c r="D212" s="4"/>
      <c r="F212" t="s">
        <v>215</v>
      </c>
      <c r="G212" s="26">
        <v>0.48634762729885223</v>
      </c>
      <c r="O212" s="26"/>
    </row>
    <row r="213" spans="1:15" x14ac:dyDescent="0.25">
      <c r="B213" s="2"/>
      <c r="C213" s="1"/>
      <c r="D213" s="4"/>
      <c r="F213" t="s">
        <v>218</v>
      </c>
      <c r="G213" s="26">
        <v>0.49359213483146069</v>
      </c>
      <c r="O213" s="26"/>
    </row>
    <row r="214" spans="1:15" x14ac:dyDescent="0.25">
      <c r="B214" s="2"/>
      <c r="C214" s="1"/>
      <c r="D214" s="4"/>
      <c r="F214" t="s">
        <v>150</v>
      </c>
      <c r="G214" s="26">
        <v>0.50900000000000001</v>
      </c>
    </row>
    <row r="215" spans="1:15" x14ac:dyDescent="0.25">
      <c r="B215" s="2"/>
      <c r="D215" s="4"/>
      <c r="F215" t="s">
        <v>217</v>
      </c>
      <c r="G215" s="26">
        <v>0.58507738693467337</v>
      </c>
    </row>
    <row r="216" spans="1:15" x14ac:dyDescent="0.25">
      <c r="B216" s="2"/>
      <c r="D216" s="4"/>
    </row>
    <row r="217" spans="1:15" x14ac:dyDescent="0.25">
      <c r="B217" s="2"/>
      <c r="D217" s="4"/>
    </row>
    <row r="221" spans="1:15" x14ac:dyDescent="0.25">
      <c r="B221" s="60" t="s">
        <v>226</v>
      </c>
    </row>
    <row r="223" spans="1:15" x14ac:dyDescent="0.25">
      <c r="H223" t="s">
        <v>146</v>
      </c>
      <c r="I223" s="26">
        <v>3.0929210930065447</v>
      </c>
    </row>
    <row r="224" spans="1:15" x14ac:dyDescent="0.25">
      <c r="A224" t="s">
        <v>14</v>
      </c>
      <c r="B224" s="2" t="s">
        <v>112</v>
      </c>
      <c r="C224" s="59">
        <v>1994135</v>
      </c>
      <c r="D224" s="4">
        <v>9279801</v>
      </c>
      <c r="E224" s="5">
        <f t="shared" ref="E224:E236" si="17">D224/$D$237</f>
        <v>0.49054994471150976</v>
      </c>
      <c r="F224" s="26">
        <f t="shared" ref="F224:F236" si="18">D224/C224</f>
        <v>4.6535470266556676</v>
      </c>
      <c r="H224" t="s">
        <v>222</v>
      </c>
      <c r="I224" s="26">
        <v>3.2792538612839777</v>
      </c>
    </row>
    <row r="225" spans="1:15" x14ac:dyDescent="0.25">
      <c r="A225" t="s">
        <v>14</v>
      </c>
      <c r="B225" s="2" t="s">
        <v>113</v>
      </c>
      <c r="C225" s="59">
        <v>1266782</v>
      </c>
      <c r="D225" s="4">
        <v>5464065</v>
      </c>
      <c r="E225" s="5">
        <f t="shared" si="17"/>
        <v>0.28884205422617309</v>
      </c>
      <c r="F225" s="26">
        <f t="shared" si="18"/>
        <v>4.3133427851043038</v>
      </c>
      <c r="H225" t="s">
        <v>216</v>
      </c>
      <c r="I225" s="26">
        <v>3.3605879650895729</v>
      </c>
    </row>
    <row r="226" spans="1:15" x14ac:dyDescent="0.25">
      <c r="A226" t="s">
        <v>14</v>
      </c>
      <c r="B226" s="2" t="s">
        <v>221</v>
      </c>
      <c r="C226" s="59">
        <v>480294</v>
      </c>
      <c r="D226" s="4">
        <v>1706630</v>
      </c>
      <c r="E226" s="5">
        <f t="shared" si="17"/>
        <v>9.0216078140361408E-2</v>
      </c>
      <c r="F226" s="26">
        <f t="shared" si="18"/>
        <v>3.5533027687208252</v>
      </c>
      <c r="H226" t="s">
        <v>224</v>
      </c>
      <c r="I226" s="26">
        <v>3.5389802340312495</v>
      </c>
    </row>
    <row r="227" spans="1:15" x14ac:dyDescent="0.25">
      <c r="A227" t="s">
        <v>14</v>
      </c>
      <c r="B227" s="2" t="s">
        <v>146</v>
      </c>
      <c r="C227" s="59">
        <v>257455</v>
      </c>
      <c r="D227" s="4">
        <v>796288</v>
      </c>
      <c r="E227" s="5">
        <f t="shared" si="17"/>
        <v>4.2093471010255359E-2</v>
      </c>
      <c r="F227" s="26">
        <f t="shared" si="18"/>
        <v>3.0929210930065447</v>
      </c>
      <c r="H227" t="s">
        <v>221</v>
      </c>
      <c r="I227" s="26">
        <v>3.5533027687208252</v>
      </c>
    </row>
    <row r="228" spans="1:15" x14ac:dyDescent="0.25">
      <c r="A228" t="s">
        <v>14</v>
      </c>
      <c r="B228" s="2" t="s">
        <v>211</v>
      </c>
      <c r="C228" s="59">
        <v>195443</v>
      </c>
      <c r="D228" s="4">
        <v>768974</v>
      </c>
      <c r="E228" s="5">
        <f t="shared" si="17"/>
        <v>4.0649595092027133E-2</v>
      </c>
      <c r="F228" s="26">
        <f t="shared" si="18"/>
        <v>3.9345179924581593</v>
      </c>
      <c r="H228" t="s">
        <v>107</v>
      </c>
      <c r="I228" s="26">
        <v>3.6962021211040121</v>
      </c>
    </row>
    <row r="229" spans="1:15" x14ac:dyDescent="0.25">
      <c r="A229" t="s">
        <v>14</v>
      </c>
      <c r="B229" s="2" t="s">
        <v>224</v>
      </c>
      <c r="C229" s="59">
        <v>73409</v>
      </c>
      <c r="D229" s="4">
        <v>259793</v>
      </c>
      <c r="E229" s="5">
        <f t="shared" si="17"/>
        <v>1.373320848005655E-2</v>
      </c>
      <c r="F229" s="26">
        <f t="shared" si="18"/>
        <v>3.5389802340312495</v>
      </c>
      <c r="H229" t="s">
        <v>211</v>
      </c>
      <c r="I229" s="26">
        <v>3.9345179924581593</v>
      </c>
    </row>
    <row r="230" spans="1:15" x14ac:dyDescent="0.25">
      <c r="A230" t="s">
        <v>14</v>
      </c>
      <c r="B230" s="2" t="s">
        <v>222</v>
      </c>
      <c r="C230" s="59">
        <v>62026</v>
      </c>
      <c r="D230" s="4">
        <v>203399</v>
      </c>
      <c r="E230" s="5">
        <f t="shared" si="17"/>
        <v>1.0752102141455012E-2</v>
      </c>
      <c r="F230" s="26">
        <f t="shared" si="18"/>
        <v>3.2792538612839777</v>
      </c>
      <c r="H230" t="s">
        <v>113</v>
      </c>
      <c r="I230" s="26">
        <v>4.3133427851043038</v>
      </c>
    </row>
    <row r="231" spans="1:15" x14ac:dyDescent="0.25">
      <c r="A231" t="s">
        <v>14</v>
      </c>
      <c r="B231" s="2" t="s">
        <v>213</v>
      </c>
      <c r="C231" s="59">
        <v>102836</v>
      </c>
      <c r="D231" s="4">
        <v>170852</v>
      </c>
      <c r="E231" s="5">
        <f t="shared" si="17"/>
        <v>9.0315987545261864E-3</v>
      </c>
      <c r="F231" s="26">
        <f t="shared" si="18"/>
        <v>1.6614026216500057</v>
      </c>
      <c r="H231" t="s">
        <v>112</v>
      </c>
      <c r="I231" s="26">
        <v>4.6535470266556676</v>
      </c>
    </row>
    <row r="232" spans="1:15" x14ac:dyDescent="0.25">
      <c r="A232" t="s">
        <v>14</v>
      </c>
      <c r="B232" s="2" t="s">
        <v>108</v>
      </c>
      <c r="C232" s="59">
        <v>25373</v>
      </c>
      <c r="D232" s="4">
        <v>123078</v>
      </c>
      <c r="E232" s="5">
        <f t="shared" si="17"/>
        <v>6.5061638816611691E-3</v>
      </c>
      <c r="F232" s="26">
        <f t="shared" si="18"/>
        <v>4.8507468568951246</v>
      </c>
      <c r="H232" t="s">
        <v>108</v>
      </c>
      <c r="I232" s="26">
        <v>4.8507468568951246</v>
      </c>
    </row>
    <row r="233" spans="1:15" x14ac:dyDescent="0.25">
      <c r="A233" t="s">
        <v>14</v>
      </c>
      <c r="B233" s="2" t="s">
        <v>107</v>
      </c>
      <c r="C233" s="59">
        <v>30833</v>
      </c>
      <c r="D233" s="4">
        <v>113965</v>
      </c>
      <c r="E233" s="5">
        <f t="shared" si="17"/>
        <v>6.0244313912601365E-3</v>
      </c>
      <c r="F233" s="26">
        <f t="shared" si="18"/>
        <v>3.6962021211040121</v>
      </c>
    </row>
    <row r="234" spans="1:15" x14ac:dyDescent="0.25">
      <c r="A234" t="s">
        <v>14</v>
      </c>
      <c r="B234" s="2" t="s">
        <v>220</v>
      </c>
      <c r="C234" s="59">
        <v>9154</v>
      </c>
      <c r="D234" s="4">
        <v>22880</v>
      </c>
      <c r="E234" s="5">
        <f t="shared" si="17"/>
        <v>1.2094852826045885E-3</v>
      </c>
      <c r="F234" s="26">
        <f t="shared" si="18"/>
        <v>2.4994537906925935</v>
      </c>
      <c r="O234" s="26"/>
    </row>
    <row r="235" spans="1:15" x14ac:dyDescent="0.25">
      <c r="A235" t="s">
        <v>14</v>
      </c>
      <c r="B235" s="2" t="s">
        <v>216</v>
      </c>
      <c r="C235" s="59">
        <v>2177</v>
      </c>
      <c r="D235" s="4">
        <v>7316</v>
      </c>
      <c r="E235" s="5">
        <f t="shared" si="17"/>
        <v>3.8673926256709658E-4</v>
      </c>
      <c r="F235" s="26">
        <f t="shared" si="18"/>
        <v>3.3605879650895729</v>
      </c>
      <c r="O235" s="26"/>
    </row>
    <row r="236" spans="1:15" x14ac:dyDescent="0.25">
      <c r="A236" t="s">
        <v>14</v>
      </c>
      <c r="B236" s="2" t="s">
        <v>223</v>
      </c>
      <c r="C236" s="59">
        <v>67</v>
      </c>
      <c r="D236" s="4">
        <v>97</v>
      </c>
      <c r="E236" s="5">
        <f t="shared" si="17"/>
        <v>5.1276255425107121E-6</v>
      </c>
      <c r="F236" s="26">
        <f t="shared" si="18"/>
        <v>1.4477611940298507</v>
      </c>
      <c r="O236" s="26"/>
    </row>
    <row r="237" spans="1:15" x14ac:dyDescent="0.25">
      <c r="C237" s="59">
        <f>SUM(C224:C236)</f>
        <v>4499984</v>
      </c>
      <c r="D237" s="4">
        <f>SUM(D224:D236)</f>
        <v>18917138</v>
      </c>
      <c r="E237" s="5">
        <f t="shared" ref="E237" si="19">D237/$D$237</f>
        <v>1</v>
      </c>
      <c r="O237" s="26"/>
    </row>
    <row r="238" spans="1:15" x14ac:dyDescent="0.25">
      <c r="O238" s="26"/>
    </row>
    <row r="239" spans="1:15" x14ac:dyDescent="0.25">
      <c r="B239" t="s">
        <v>112</v>
      </c>
      <c r="C239" s="4">
        <v>9279801</v>
      </c>
      <c r="D239" s="5">
        <f>C239/$C$245</f>
        <v>0.49054994471150976</v>
      </c>
      <c r="O239" s="26"/>
    </row>
    <row r="240" spans="1:15" x14ac:dyDescent="0.25">
      <c r="B240" t="s">
        <v>113</v>
      </c>
      <c r="C240" s="4">
        <v>5464065</v>
      </c>
      <c r="D240" s="5">
        <f t="shared" ref="D240:D245" si="20">C240/$C$245</f>
        <v>0.28884205422617309</v>
      </c>
      <c r="O240" s="26"/>
    </row>
    <row r="241" spans="2:15" x14ac:dyDescent="0.25">
      <c r="B241" t="s">
        <v>221</v>
      </c>
      <c r="C241" s="4">
        <v>1706630</v>
      </c>
      <c r="D241" s="5">
        <f t="shared" si="20"/>
        <v>9.0216078140361408E-2</v>
      </c>
      <c r="O241" s="26"/>
    </row>
    <row r="242" spans="2:15" x14ac:dyDescent="0.25">
      <c r="B242" t="s">
        <v>146</v>
      </c>
      <c r="C242" s="4">
        <v>796288</v>
      </c>
      <c r="D242" s="5">
        <f t="shared" si="20"/>
        <v>4.2093471010255359E-2</v>
      </c>
      <c r="O242" s="26"/>
    </row>
    <row r="243" spans="2:15" x14ac:dyDescent="0.25">
      <c r="B243" t="s">
        <v>211</v>
      </c>
      <c r="C243" s="4">
        <v>768974</v>
      </c>
      <c r="D243" s="5">
        <f t="shared" si="20"/>
        <v>4.0649595092027133E-2</v>
      </c>
      <c r="O243" s="26"/>
    </row>
    <row r="244" spans="2:15" x14ac:dyDescent="0.25">
      <c r="B244" s="2" t="s">
        <v>225</v>
      </c>
      <c r="C244" s="4">
        <v>901380</v>
      </c>
      <c r="D244" s="5">
        <f t="shared" si="20"/>
        <v>4.7648856819673249E-2</v>
      </c>
      <c r="O244" s="26"/>
    </row>
    <row r="245" spans="2:15" x14ac:dyDescent="0.25">
      <c r="C245" s="4">
        <f>SUM(C239:C244)</f>
        <v>18917138</v>
      </c>
      <c r="D245" s="5">
        <f t="shared" si="20"/>
        <v>1</v>
      </c>
      <c r="O245" s="26"/>
    </row>
    <row r="246" spans="2:15" x14ac:dyDescent="0.25">
      <c r="O246" s="26"/>
    </row>
    <row r="249" spans="2:15" x14ac:dyDescent="0.25">
      <c r="B249" s="61" t="s">
        <v>172</v>
      </c>
    </row>
    <row r="251" spans="2:15" x14ac:dyDescent="0.25">
      <c r="B251" s="2" t="s">
        <v>85</v>
      </c>
      <c r="C251" s="1">
        <v>3014748</v>
      </c>
      <c r="D251" s="4">
        <v>5190751</v>
      </c>
      <c r="E251" s="5">
        <f>D251/$D$271</f>
        <v>0.32111672320761442</v>
      </c>
      <c r="F251" s="26">
        <f>D251/C251</f>
        <v>1.7217860331941508</v>
      </c>
      <c r="H251" s="2" t="s">
        <v>116</v>
      </c>
      <c r="I251" s="4">
        <v>5190751</v>
      </c>
    </row>
    <row r="252" spans="2:15" x14ac:dyDescent="0.25">
      <c r="B252" t="s">
        <v>148</v>
      </c>
      <c r="C252" s="1">
        <v>3368220</v>
      </c>
      <c r="D252" s="4">
        <v>1980414</v>
      </c>
      <c r="E252" s="5">
        <f t="shared" ref="E252:E271" si="21">D252/$D$271</f>
        <v>0.12251484501462014</v>
      </c>
      <c r="F252" s="26">
        <f t="shared" ref="F252:F270" si="22">D252/C252</f>
        <v>0.58797050073926282</v>
      </c>
      <c r="H252" t="s">
        <v>148</v>
      </c>
      <c r="I252" s="4">
        <v>1980414</v>
      </c>
    </row>
    <row r="253" spans="2:15" x14ac:dyDescent="0.25">
      <c r="B253" t="s">
        <v>232</v>
      </c>
      <c r="C253" s="1">
        <v>1489531</v>
      </c>
      <c r="D253" s="4">
        <v>1975750</v>
      </c>
      <c r="E253" s="5">
        <f t="shared" si="21"/>
        <v>0.12222631481984865</v>
      </c>
      <c r="F253" s="26">
        <f t="shared" si="22"/>
        <v>1.3264242234636272</v>
      </c>
      <c r="H253" t="s">
        <v>232</v>
      </c>
      <c r="I253" s="4">
        <v>1975750</v>
      </c>
    </row>
    <row r="254" spans="2:15" x14ac:dyDescent="0.25">
      <c r="B254" t="s">
        <v>240</v>
      </c>
      <c r="C254" s="1">
        <v>1916999</v>
      </c>
      <c r="D254" s="4">
        <v>1900007</v>
      </c>
      <c r="E254" s="5">
        <f t="shared" si="21"/>
        <v>0.11754060672752938</v>
      </c>
      <c r="F254" s="26">
        <f t="shared" si="22"/>
        <v>0.99113614561092622</v>
      </c>
      <c r="H254" t="s">
        <v>240</v>
      </c>
      <c r="I254" s="4">
        <v>1900007</v>
      </c>
    </row>
    <row r="255" spans="2:15" x14ac:dyDescent="0.25">
      <c r="B255" t="s">
        <v>152</v>
      </c>
      <c r="C255" s="1">
        <v>1743123</v>
      </c>
      <c r="D255" s="4">
        <v>1407460</v>
      </c>
      <c r="E255" s="5">
        <f t="shared" si="21"/>
        <v>8.7070048870729694E-2</v>
      </c>
      <c r="F255" s="26">
        <f t="shared" si="22"/>
        <v>0.80743584933478585</v>
      </c>
      <c r="H255" t="s">
        <v>152</v>
      </c>
      <c r="I255" s="4">
        <v>1407460</v>
      </c>
    </row>
    <row r="256" spans="2:15" x14ac:dyDescent="0.25">
      <c r="B256" t="s">
        <v>215</v>
      </c>
      <c r="C256" s="1">
        <v>491235</v>
      </c>
      <c r="D256" s="4">
        <v>941500</v>
      </c>
      <c r="E256" s="5">
        <f t="shared" si="21"/>
        <v>5.8244249223275972E-2</v>
      </c>
      <c r="F256" s="26">
        <f t="shared" si="22"/>
        <v>1.9165979622787463</v>
      </c>
      <c r="H256" t="s">
        <v>215</v>
      </c>
      <c r="I256" s="4">
        <v>941500</v>
      </c>
    </row>
    <row r="257" spans="2:9" x14ac:dyDescent="0.25">
      <c r="B257" t="s">
        <v>234</v>
      </c>
      <c r="C257" s="1">
        <v>405000</v>
      </c>
      <c r="D257" s="4">
        <v>900000</v>
      </c>
      <c r="E257" s="5">
        <f t="shared" si="21"/>
        <v>5.5676924377003056E-2</v>
      </c>
      <c r="F257" s="26">
        <f t="shared" si="22"/>
        <v>2.2222222222222223</v>
      </c>
      <c r="H257" s="2" t="s">
        <v>244</v>
      </c>
      <c r="I257" s="4">
        <v>2768804</v>
      </c>
    </row>
    <row r="258" spans="2:9" x14ac:dyDescent="0.25">
      <c r="B258" t="s">
        <v>136</v>
      </c>
      <c r="C258" s="1">
        <v>2930230</v>
      </c>
      <c r="D258" s="4">
        <v>672188</v>
      </c>
      <c r="E258" s="5">
        <f t="shared" si="21"/>
        <v>4.1583733825698813E-2</v>
      </c>
      <c r="F258" s="26">
        <f t="shared" si="22"/>
        <v>0.22939769233131871</v>
      </c>
    </row>
    <row r="259" spans="2:9" x14ac:dyDescent="0.25">
      <c r="B259" t="s">
        <v>230</v>
      </c>
      <c r="C259" s="1">
        <v>393490</v>
      </c>
      <c r="D259" s="4">
        <v>352961</v>
      </c>
      <c r="E259" s="5">
        <f t="shared" si="21"/>
        <v>2.1835314338923752E-2</v>
      </c>
      <c r="F259" s="26">
        <f t="shared" si="22"/>
        <v>0.89700119443950288</v>
      </c>
    </row>
    <row r="260" spans="2:9" x14ac:dyDescent="0.25">
      <c r="B260" t="s">
        <v>229</v>
      </c>
      <c r="C260" s="1">
        <v>750000</v>
      </c>
      <c r="D260" s="4">
        <v>262500</v>
      </c>
      <c r="E260" s="5">
        <f t="shared" si="21"/>
        <v>1.6239102943292557E-2</v>
      </c>
      <c r="F260" s="26">
        <f t="shared" si="22"/>
        <v>0.35</v>
      </c>
      <c r="H260" t="s">
        <v>212</v>
      </c>
      <c r="I260" s="26">
        <v>0.77160493827160492</v>
      </c>
    </row>
    <row r="261" spans="2:9" x14ac:dyDescent="0.25">
      <c r="B261" t="s">
        <v>241</v>
      </c>
      <c r="C261" s="1">
        <v>359236</v>
      </c>
      <c r="D261" s="4">
        <v>152030</v>
      </c>
      <c r="E261" s="5">
        <f t="shared" si="21"/>
        <v>9.4050697922619716E-3</v>
      </c>
      <c r="F261" s="26">
        <f t="shared" si="22"/>
        <v>0.42320368782638712</v>
      </c>
      <c r="H261" t="s">
        <v>243</v>
      </c>
      <c r="I261" s="26">
        <v>0.77160493827160492</v>
      </c>
    </row>
    <row r="262" spans="2:9" x14ac:dyDescent="0.25">
      <c r="B262" t="s">
        <v>231</v>
      </c>
      <c r="C262" s="1">
        <v>669640</v>
      </c>
      <c r="D262" s="4">
        <v>108180</v>
      </c>
      <c r="E262" s="5">
        <f t="shared" si="21"/>
        <v>6.6923663101157672E-3</v>
      </c>
      <c r="F262" s="26">
        <f t="shared" si="22"/>
        <v>0.16154948927782092</v>
      </c>
      <c r="H262" t="s">
        <v>152</v>
      </c>
      <c r="I262" s="26">
        <v>0.80743584933478585</v>
      </c>
    </row>
    <row r="263" spans="2:9" x14ac:dyDescent="0.25">
      <c r="B263" t="s">
        <v>147</v>
      </c>
      <c r="C263" s="1">
        <v>179506</v>
      </c>
      <c r="D263" s="4">
        <v>90715</v>
      </c>
      <c r="E263" s="5">
        <f t="shared" si="21"/>
        <v>5.6119246609553693E-3</v>
      </c>
      <c r="F263" s="26">
        <f t="shared" si="22"/>
        <v>0.5053591523403117</v>
      </c>
      <c r="H263" t="s">
        <v>230</v>
      </c>
      <c r="I263" s="26">
        <v>0.89700119443950288</v>
      </c>
    </row>
    <row r="264" spans="2:9" x14ac:dyDescent="0.25">
      <c r="B264" t="s">
        <v>153</v>
      </c>
      <c r="C264" s="1">
        <v>102060</v>
      </c>
      <c r="D264" s="4">
        <v>78750</v>
      </c>
      <c r="E264" s="5">
        <f t="shared" si="21"/>
        <v>4.8717308829877674E-3</v>
      </c>
      <c r="F264" s="26">
        <f t="shared" si="22"/>
        <v>0.77160493827160492</v>
      </c>
      <c r="H264" t="s">
        <v>240</v>
      </c>
      <c r="I264" s="26">
        <v>0.99113614561092622</v>
      </c>
    </row>
    <row r="265" spans="2:9" x14ac:dyDescent="0.25">
      <c r="B265" t="s">
        <v>242</v>
      </c>
      <c r="C265" s="1">
        <v>40823</v>
      </c>
      <c r="D265" s="4">
        <v>40500</v>
      </c>
      <c r="E265" s="5">
        <f t="shared" si="21"/>
        <v>2.5054615969651375E-3</v>
      </c>
      <c r="F265" s="26">
        <f t="shared" si="22"/>
        <v>0.99208779364573896</v>
      </c>
      <c r="H265" t="s">
        <v>242</v>
      </c>
      <c r="I265" s="26">
        <v>0.99208779364573896</v>
      </c>
    </row>
    <row r="266" spans="2:9" x14ac:dyDescent="0.25">
      <c r="B266" t="s">
        <v>156</v>
      </c>
      <c r="C266" s="1">
        <v>78000</v>
      </c>
      <c r="D266" s="4">
        <v>39000</v>
      </c>
      <c r="E266" s="5">
        <f t="shared" si="21"/>
        <v>2.4126667230034656E-3</v>
      </c>
      <c r="F266" s="26">
        <f t="shared" si="22"/>
        <v>0.5</v>
      </c>
      <c r="H266" t="s">
        <v>232</v>
      </c>
      <c r="I266" s="26">
        <v>1.3264242234636272</v>
      </c>
    </row>
    <row r="267" spans="2:9" x14ac:dyDescent="0.25">
      <c r="B267" t="s">
        <v>227</v>
      </c>
      <c r="C267" s="1">
        <v>54000</v>
      </c>
      <c r="D267" s="4">
        <v>26980</v>
      </c>
      <c r="E267" s="5">
        <f t="shared" si="21"/>
        <v>1.669070466323936E-3</v>
      </c>
      <c r="F267" s="26">
        <f t="shared" si="22"/>
        <v>0.49962962962962965</v>
      </c>
      <c r="H267" t="s">
        <v>85</v>
      </c>
      <c r="I267" s="26">
        <v>1.7217860331941508</v>
      </c>
    </row>
    <row r="268" spans="2:9" x14ac:dyDescent="0.25">
      <c r="B268" t="s">
        <v>212</v>
      </c>
      <c r="C268" s="1">
        <v>20412</v>
      </c>
      <c r="D268" s="4">
        <v>15750</v>
      </c>
      <c r="E268" s="5">
        <f t="shared" si="21"/>
        <v>9.7434617659755349E-4</v>
      </c>
      <c r="F268" s="26">
        <f t="shared" si="22"/>
        <v>0.77160493827160492</v>
      </c>
      <c r="H268" t="s">
        <v>215</v>
      </c>
      <c r="I268" s="26">
        <v>1.9165979622787463</v>
      </c>
    </row>
    <row r="269" spans="2:9" x14ac:dyDescent="0.25">
      <c r="B269" t="s">
        <v>243</v>
      </c>
      <c r="C269" s="1">
        <v>20412</v>
      </c>
      <c r="D269" s="4">
        <v>15750</v>
      </c>
      <c r="E269" s="5">
        <f t="shared" si="21"/>
        <v>9.7434617659755349E-4</v>
      </c>
      <c r="F269" s="26">
        <f t="shared" si="22"/>
        <v>0.77160493827160492</v>
      </c>
      <c r="H269" t="s">
        <v>234</v>
      </c>
      <c r="I269" s="26">
        <v>2.2222222222222223</v>
      </c>
    </row>
    <row r="270" spans="2:9" x14ac:dyDescent="0.25">
      <c r="B270" t="s">
        <v>157</v>
      </c>
      <c r="C270" s="1">
        <v>20412</v>
      </c>
      <c r="D270" s="4">
        <v>13500</v>
      </c>
      <c r="E270" s="5">
        <f t="shared" si="21"/>
        <v>8.3515386565504585E-4</v>
      </c>
      <c r="F270" s="26">
        <f t="shared" si="22"/>
        <v>0.66137566137566139</v>
      </c>
    </row>
    <row r="271" spans="2:9" x14ac:dyDescent="0.25">
      <c r="C271" s="1">
        <f>SUM(C251:C270)</f>
        <v>18047077</v>
      </c>
      <c r="D271" s="4">
        <f>SUM(D251:D270)</f>
        <v>16164686</v>
      </c>
      <c r="E271" s="5">
        <f t="shared" si="21"/>
        <v>1</v>
      </c>
    </row>
    <row r="282" spans="2:9" x14ac:dyDescent="0.25">
      <c r="B282" s="60" t="s">
        <v>247</v>
      </c>
    </row>
    <row r="283" spans="2:9" x14ac:dyDescent="0.25">
      <c r="B283" s="2" t="s">
        <v>116</v>
      </c>
      <c r="C283" s="1">
        <v>827772</v>
      </c>
      <c r="D283" s="4">
        <v>10061698</v>
      </c>
      <c r="E283" s="5">
        <f>D283/$D$294</f>
        <v>0.63695037088501216</v>
      </c>
      <c r="F283" s="26">
        <f>D283/C283</f>
        <v>12.15515625075504</v>
      </c>
      <c r="H283" t="s">
        <v>147</v>
      </c>
      <c r="I283" s="26">
        <v>2.4567894447498624</v>
      </c>
    </row>
    <row r="284" spans="2:9" x14ac:dyDescent="0.25">
      <c r="B284" t="s">
        <v>232</v>
      </c>
      <c r="C284" s="1">
        <v>598051</v>
      </c>
      <c r="D284" s="4">
        <v>3378995</v>
      </c>
      <c r="E284" s="5">
        <f t="shared" ref="E284:E294" si="23">D284/$D$294</f>
        <v>0.21390545795238555</v>
      </c>
      <c r="F284" s="26">
        <f t="shared" ref="F284:F293" si="24">D284/C284</f>
        <v>5.6500114538726631</v>
      </c>
      <c r="H284" t="s">
        <v>207</v>
      </c>
      <c r="I284" s="26">
        <v>2.6345405272234541</v>
      </c>
    </row>
    <row r="285" spans="2:9" x14ac:dyDescent="0.25">
      <c r="B285" t="s">
        <v>229</v>
      </c>
      <c r="C285" s="1">
        <v>205502</v>
      </c>
      <c r="D285" s="4">
        <v>1172571</v>
      </c>
      <c r="E285" s="5">
        <f t="shared" si="23"/>
        <v>7.4228975401468986E-2</v>
      </c>
      <c r="F285" s="26">
        <f t="shared" si="24"/>
        <v>5.7058860741014685</v>
      </c>
      <c r="H285" t="s">
        <v>146</v>
      </c>
      <c r="I285" s="26">
        <v>3.0659562741135402</v>
      </c>
    </row>
    <row r="286" spans="2:9" x14ac:dyDescent="0.25">
      <c r="B286" t="s">
        <v>231</v>
      </c>
      <c r="C286" s="1">
        <v>180850</v>
      </c>
      <c r="D286" s="4">
        <v>821930</v>
      </c>
      <c r="E286" s="5">
        <f t="shared" si="23"/>
        <v>5.2031835813549372E-2</v>
      </c>
      <c r="F286" s="26">
        <f t="shared" si="24"/>
        <v>4.5448161459773289</v>
      </c>
      <c r="H286" t="s">
        <v>209</v>
      </c>
      <c r="I286" s="26">
        <v>3.6675592960979344</v>
      </c>
    </row>
    <row r="287" spans="2:9" x14ac:dyDescent="0.25">
      <c r="B287" t="s">
        <v>207</v>
      </c>
      <c r="C287" s="1">
        <v>40590</v>
      </c>
      <c r="D287" s="4">
        <v>106936</v>
      </c>
      <c r="E287" s="5">
        <f t="shared" si="23"/>
        <v>6.7695258654115499E-3</v>
      </c>
      <c r="F287" s="26">
        <f t="shared" si="24"/>
        <v>2.6345405272234541</v>
      </c>
      <c r="H287" t="s">
        <v>231</v>
      </c>
      <c r="I287" s="26">
        <v>4.5448161459773289</v>
      </c>
    </row>
    <row r="288" spans="2:9" x14ac:dyDescent="0.25">
      <c r="B288" t="s">
        <v>245</v>
      </c>
      <c r="C288" s="1">
        <v>14649</v>
      </c>
      <c r="D288" s="4">
        <v>74225</v>
      </c>
      <c r="E288" s="5">
        <f t="shared" si="23"/>
        <v>4.6987736343249448E-3</v>
      </c>
      <c r="F288" s="26">
        <f t="shared" si="24"/>
        <v>5.0668987644207792</v>
      </c>
      <c r="H288" t="s">
        <v>245</v>
      </c>
      <c r="I288" s="26">
        <v>5.0668987644207792</v>
      </c>
    </row>
    <row r="289" spans="2:9" x14ac:dyDescent="0.25">
      <c r="B289" t="s">
        <v>146</v>
      </c>
      <c r="C289" s="1">
        <v>21772</v>
      </c>
      <c r="D289" s="4">
        <v>66752</v>
      </c>
      <c r="E289" s="5">
        <f t="shared" si="23"/>
        <v>4.2256993956006567E-3</v>
      </c>
      <c r="F289" s="26">
        <f t="shared" si="24"/>
        <v>3.0659562741135402</v>
      </c>
      <c r="H289" t="s">
        <v>157</v>
      </c>
      <c r="I289" s="26">
        <v>5.1703547593958552</v>
      </c>
    </row>
    <row r="290" spans="2:9" x14ac:dyDescent="0.25">
      <c r="B290" t="s">
        <v>157</v>
      </c>
      <c r="C290" s="1">
        <v>11388</v>
      </c>
      <c r="D290" s="4">
        <v>58880</v>
      </c>
      <c r="E290" s="5">
        <f t="shared" si="23"/>
        <v>3.7273666768481341E-3</v>
      </c>
      <c r="F290" s="26">
        <f t="shared" si="24"/>
        <v>5.1703547593958552</v>
      </c>
      <c r="H290" t="s">
        <v>140</v>
      </c>
      <c r="I290" s="26">
        <v>5.5675675675675675</v>
      </c>
    </row>
    <row r="291" spans="2:9" x14ac:dyDescent="0.25">
      <c r="B291" t="s">
        <v>147</v>
      </c>
      <c r="C291" s="1">
        <v>18190</v>
      </c>
      <c r="D291" s="4">
        <v>44689</v>
      </c>
      <c r="E291" s="5">
        <f t="shared" si="23"/>
        <v>2.8290130676234082E-3</v>
      </c>
      <c r="F291" s="26">
        <f t="shared" si="24"/>
        <v>2.4567894447498624</v>
      </c>
      <c r="H291" t="s">
        <v>232</v>
      </c>
      <c r="I291" s="26">
        <v>5.6500114538726631</v>
      </c>
    </row>
    <row r="292" spans="2:9" x14ac:dyDescent="0.25">
      <c r="B292" t="s">
        <v>209</v>
      </c>
      <c r="C292" s="1">
        <v>2614</v>
      </c>
      <c r="D292" s="4">
        <v>9587</v>
      </c>
      <c r="E292" s="5">
        <f t="shared" si="23"/>
        <v>6.0689986975107101E-4</v>
      </c>
      <c r="F292" s="26">
        <f t="shared" si="24"/>
        <v>3.6675592960979344</v>
      </c>
      <c r="H292" t="s">
        <v>229</v>
      </c>
      <c r="I292" s="26">
        <v>5.7058860741014685</v>
      </c>
    </row>
    <row r="293" spans="2:9" x14ac:dyDescent="0.25">
      <c r="B293" t="s">
        <v>140</v>
      </c>
      <c r="C293" s="1">
        <v>74</v>
      </c>
      <c r="D293" s="4">
        <v>412</v>
      </c>
      <c r="E293" s="5">
        <f t="shared" si="23"/>
        <v>2.6081438024141155E-5</v>
      </c>
      <c r="F293" s="26">
        <f t="shared" si="24"/>
        <v>5.5675675675675675</v>
      </c>
      <c r="H293" t="s">
        <v>116</v>
      </c>
      <c r="I293" s="26">
        <v>12.15515625075504</v>
      </c>
    </row>
    <row r="294" spans="2:9" x14ac:dyDescent="0.25">
      <c r="C294" s="1">
        <f>SUM(C283:C293)</f>
        <v>1921452</v>
      </c>
      <c r="D294" s="1">
        <f>SUM(D283:D293)</f>
        <v>15796675</v>
      </c>
      <c r="E294" s="5">
        <f t="shared" si="23"/>
        <v>1</v>
      </c>
    </row>
    <row r="296" spans="2:9" x14ac:dyDescent="0.25">
      <c r="B296" s="2" t="s">
        <v>116</v>
      </c>
      <c r="C296" s="4">
        <v>10061698</v>
      </c>
      <c r="D296" s="5">
        <f>C296/$C$302</f>
        <v>0.63695037088501216</v>
      </c>
    </row>
    <row r="297" spans="2:9" x14ac:dyDescent="0.25">
      <c r="B297" t="s">
        <v>232</v>
      </c>
      <c r="C297" s="4">
        <v>3378995</v>
      </c>
      <c r="D297" s="5">
        <f t="shared" ref="D297:D302" si="25">C297/$C$302</f>
        <v>0.21390545795238555</v>
      </c>
    </row>
    <row r="298" spans="2:9" x14ac:dyDescent="0.25">
      <c r="B298" t="s">
        <v>229</v>
      </c>
      <c r="C298" s="4">
        <v>1172571</v>
      </c>
      <c r="D298" s="5">
        <f t="shared" si="25"/>
        <v>7.4228975401468986E-2</v>
      </c>
    </row>
    <row r="299" spans="2:9" x14ac:dyDescent="0.25">
      <c r="B299" t="s">
        <v>231</v>
      </c>
      <c r="C299" s="4">
        <v>821930</v>
      </c>
      <c r="D299" s="5">
        <f t="shared" si="25"/>
        <v>5.2031835813549372E-2</v>
      </c>
    </row>
    <row r="300" spans="2:9" x14ac:dyDescent="0.25">
      <c r="B300" t="s">
        <v>207</v>
      </c>
      <c r="C300" s="4">
        <v>106936</v>
      </c>
      <c r="D300" s="5">
        <f t="shared" si="25"/>
        <v>6.7695258654115499E-3</v>
      </c>
    </row>
    <row r="301" spans="2:9" x14ac:dyDescent="0.25">
      <c r="B301" s="2" t="s">
        <v>246</v>
      </c>
      <c r="C301" s="4">
        <v>254545</v>
      </c>
      <c r="D301" s="5">
        <f t="shared" si="25"/>
        <v>1.6113834082172356E-2</v>
      </c>
    </row>
    <row r="302" spans="2:9" x14ac:dyDescent="0.25">
      <c r="C302" s="4">
        <f>SUM(C296:C301)</f>
        <v>15796675</v>
      </c>
      <c r="D302" s="5">
        <f t="shared" si="25"/>
        <v>1</v>
      </c>
    </row>
    <row r="306" spans="2:9" x14ac:dyDescent="0.25">
      <c r="B306" s="60" t="s">
        <v>250</v>
      </c>
    </row>
    <row r="308" spans="2:9" x14ac:dyDescent="0.25">
      <c r="B308" t="s">
        <v>227</v>
      </c>
      <c r="C308" s="1">
        <v>19017084</v>
      </c>
      <c r="D308" s="4">
        <v>7456263</v>
      </c>
      <c r="E308" s="5">
        <f>D308/$D$317</f>
        <v>0.60447709103715153</v>
      </c>
      <c r="F308" s="26">
        <f>D308/C308</f>
        <v>0.39208235079573711</v>
      </c>
      <c r="H308" t="s">
        <v>143</v>
      </c>
      <c r="I308" s="26">
        <v>0.29396699176493241</v>
      </c>
    </row>
    <row r="309" spans="2:9" x14ac:dyDescent="0.25">
      <c r="B309" t="s">
        <v>228</v>
      </c>
      <c r="C309" s="1">
        <v>6009065</v>
      </c>
      <c r="D309" s="4">
        <v>3842136</v>
      </c>
      <c r="E309" s="5">
        <f t="shared" ref="E309:E317" si="26">D309/$D$317</f>
        <v>0.31148085745488291</v>
      </c>
      <c r="F309" s="26">
        <f t="shared" ref="F309:F316" si="27">D309/C309</f>
        <v>0.63938998829268778</v>
      </c>
      <c r="H309" t="s">
        <v>151</v>
      </c>
      <c r="I309" s="26">
        <v>0.29997613879076046</v>
      </c>
    </row>
    <row r="310" spans="2:9" x14ac:dyDescent="0.25">
      <c r="B310" t="s">
        <v>85</v>
      </c>
      <c r="C310" s="1">
        <v>519632</v>
      </c>
      <c r="D310" s="4">
        <v>354672</v>
      </c>
      <c r="E310" s="5">
        <f t="shared" si="26"/>
        <v>2.8753156753232634E-2</v>
      </c>
      <c r="F310" s="26">
        <f t="shared" si="27"/>
        <v>0.68254457000338697</v>
      </c>
      <c r="H310" t="s">
        <v>229</v>
      </c>
      <c r="I310" s="26">
        <v>0.29998845065542529</v>
      </c>
    </row>
    <row r="311" spans="2:9" x14ac:dyDescent="0.25">
      <c r="B311" t="s">
        <v>231</v>
      </c>
      <c r="C311" s="1">
        <v>959371</v>
      </c>
      <c r="D311" s="4">
        <v>304282</v>
      </c>
      <c r="E311" s="5">
        <f t="shared" si="26"/>
        <v>2.4668053985618072E-2</v>
      </c>
      <c r="F311" s="26">
        <f t="shared" si="27"/>
        <v>0.31716822793267674</v>
      </c>
      <c r="H311" t="s">
        <v>231</v>
      </c>
      <c r="I311" s="26">
        <v>0.31716822793267674</v>
      </c>
    </row>
    <row r="312" spans="2:9" x14ac:dyDescent="0.25">
      <c r="B312" t="s">
        <v>143</v>
      </c>
      <c r="C312" s="1">
        <v>882810</v>
      </c>
      <c r="D312" s="4">
        <v>259517</v>
      </c>
      <c r="E312" s="5">
        <f t="shared" si="26"/>
        <v>2.1038968345763617E-2</v>
      </c>
      <c r="F312" s="26">
        <f t="shared" si="27"/>
        <v>0.29396699176493241</v>
      </c>
      <c r="H312" t="s">
        <v>227</v>
      </c>
      <c r="I312" s="26">
        <v>0.39208235079573711</v>
      </c>
    </row>
    <row r="313" spans="2:9" x14ac:dyDescent="0.25">
      <c r="B313" t="s">
        <v>229</v>
      </c>
      <c r="C313" s="1">
        <v>173170</v>
      </c>
      <c r="D313" s="4">
        <v>51949</v>
      </c>
      <c r="E313" s="5">
        <f t="shared" si="26"/>
        <v>4.2114904480017651E-3</v>
      </c>
      <c r="F313" s="26">
        <f t="shared" si="27"/>
        <v>0.29998845065542529</v>
      </c>
      <c r="H313" t="s">
        <v>248</v>
      </c>
      <c r="I313" s="26">
        <v>0.40277777777777779</v>
      </c>
    </row>
    <row r="314" spans="2:9" x14ac:dyDescent="0.25">
      <c r="B314" t="s">
        <v>151</v>
      </c>
      <c r="C314" s="1">
        <v>171827</v>
      </c>
      <c r="D314" s="4">
        <v>51544</v>
      </c>
      <c r="E314" s="5">
        <f t="shared" si="26"/>
        <v>4.1786572148030379E-3</v>
      </c>
      <c r="F314" s="26">
        <f t="shared" si="27"/>
        <v>0.29997613879076046</v>
      </c>
      <c r="H314" t="s">
        <v>105</v>
      </c>
      <c r="I314" s="26">
        <v>0.6</v>
      </c>
    </row>
    <row r="315" spans="2:9" x14ac:dyDescent="0.25">
      <c r="B315" t="s">
        <v>248</v>
      </c>
      <c r="C315" s="1">
        <v>21600</v>
      </c>
      <c r="D315" s="4">
        <v>8700</v>
      </c>
      <c r="E315" s="5">
        <f t="shared" si="26"/>
        <v>7.0530649093563606E-4</v>
      </c>
      <c r="F315" s="26">
        <f t="shared" si="27"/>
        <v>0.40277777777777779</v>
      </c>
      <c r="H315" t="s">
        <v>228</v>
      </c>
      <c r="I315" s="26">
        <v>0.63938998829268778</v>
      </c>
    </row>
    <row r="316" spans="2:9" x14ac:dyDescent="0.25">
      <c r="B316" t="s">
        <v>105</v>
      </c>
      <c r="C316" s="1">
        <v>10000</v>
      </c>
      <c r="D316" s="4">
        <v>6000</v>
      </c>
      <c r="E316" s="5">
        <f t="shared" si="26"/>
        <v>4.8641826961078348E-4</v>
      </c>
      <c r="F316" s="26">
        <f t="shared" si="27"/>
        <v>0.6</v>
      </c>
      <c r="H316" t="s">
        <v>85</v>
      </c>
      <c r="I316" s="26">
        <v>0.68254457000338697</v>
      </c>
    </row>
    <row r="317" spans="2:9" x14ac:dyDescent="0.25">
      <c r="C317" s="1">
        <f>SUM(C308:C316)</f>
        <v>27764559</v>
      </c>
      <c r="D317" s="4">
        <f>SUM(D308:D316)</f>
        <v>12335063</v>
      </c>
      <c r="E317" s="5">
        <f t="shared" si="26"/>
        <v>1</v>
      </c>
    </row>
    <row r="319" spans="2:9" x14ac:dyDescent="0.25">
      <c r="B319" t="s">
        <v>227</v>
      </c>
      <c r="C319" s="4">
        <v>7456263</v>
      </c>
    </row>
    <row r="320" spans="2:9" x14ac:dyDescent="0.25">
      <c r="B320" t="s">
        <v>228</v>
      </c>
      <c r="C320" s="4">
        <v>3842136</v>
      </c>
    </row>
    <row r="321" spans="2:18" x14ac:dyDescent="0.25">
      <c r="B321" s="2" t="s">
        <v>116</v>
      </c>
      <c r="C321" s="4">
        <v>354672</v>
      </c>
    </row>
    <row r="322" spans="2:18" x14ac:dyDescent="0.25">
      <c r="B322" t="s">
        <v>231</v>
      </c>
      <c r="C322" s="4">
        <v>304282</v>
      </c>
    </row>
    <row r="323" spans="2:18" x14ac:dyDescent="0.25">
      <c r="B323" t="s">
        <v>143</v>
      </c>
      <c r="C323" s="4">
        <v>259517</v>
      </c>
    </row>
    <row r="324" spans="2:18" x14ac:dyDescent="0.25">
      <c r="B324" t="s">
        <v>229</v>
      </c>
      <c r="C324" s="4">
        <v>51949</v>
      </c>
    </row>
    <row r="325" spans="2:18" x14ac:dyDescent="0.25">
      <c r="B325" t="s">
        <v>151</v>
      </c>
      <c r="C325" s="4">
        <v>51544</v>
      </c>
    </row>
    <row r="326" spans="2:18" x14ac:dyDescent="0.25">
      <c r="B326" s="2" t="s">
        <v>249</v>
      </c>
      <c r="C326" s="4">
        <f>SUM(D315:D316)</f>
        <v>14700</v>
      </c>
    </row>
    <row r="330" spans="2:18" x14ac:dyDescent="0.25">
      <c r="B330" s="60" t="s">
        <v>22</v>
      </c>
    </row>
    <row r="331" spans="2:18" x14ac:dyDescent="0.25">
      <c r="R331" s="26"/>
    </row>
    <row r="332" spans="2:18" x14ac:dyDescent="0.25">
      <c r="B332" t="s">
        <v>237</v>
      </c>
      <c r="C332" s="1">
        <v>907677</v>
      </c>
      <c r="D332" s="4">
        <v>3460246</v>
      </c>
      <c r="E332" s="5">
        <f>D332/$D$355</f>
        <v>0.29710064977131317</v>
      </c>
      <c r="F332" s="26">
        <f>D332/C332</f>
        <v>3.8121997142155193</v>
      </c>
      <c r="H332" t="s">
        <v>237</v>
      </c>
      <c r="I332" s="4">
        <v>3460246</v>
      </c>
      <c r="K332" t="s">
        <v>253</v>
      </c>
      <c r="L332" s="26">
        <v>3.6299196986219888</v>
      </c>
    </row>
    <row r="333" spans="2:18" x14ac:dyDescent="0.25">
      <c r="B333" t="s">
        <v>251</v>
      </c>
      <c r="C333" s="1">
        <v>719987</v>
      </c>
      <c r="D333" s="4">
        <v>1403751</v>
      </c>
      <c r="E333" s="5">
        <f t="shared" ref="E333:E355" si="28">D333/$D$355</f>
        <v>0.12052765445495223</v>
      </c>
      <c r="F333" s="26">
        <f t="shared" ref="F333:F354" si="29">D333/C333</f>
        <v>1.9496893693913917</v>
      </c>
      <c r="H333" t="s">
        <v>251</v>
      </c>
      <c r="I333" s="4">
        <v>1403751</v>
      </c>
      <c r="K333" t="s">
        <v>149</v>
      </c>
      <c r="L333" s="26">
        <v>3.7864280066134715</v>
      </c>
    </row>
    <row r="334" spans="2:18" x14ac:dyDescent="0.25">
      <c r="B334" t="s">
        <v>227</v>
      </c>
      <c r="C334" s="1">
        <v>215676</v>
      </c>
      <c r="D334" s="4">
        <v>1384595</v>
      </c>
      <c r="E334" s="5">
        <f t="shared" si="28"/>
        <v>0.11888289854828568</v>
      </c>
      <c r="F334" s="26">
        <f t="shared" si="29"/>
        <v>6.4197917246239733</v>
      </c>
      <c r="H334" t="s">
        <v>227</v>
      </c>
      <c r="I334" s="4">
        <v>1384595</v>
      </c>
      <c r="K334" t="s">
        <v>239</v>
      </c>
      <c r="L334" s="26">
        <v>3.7991394484646976</v>
      </c>
    </row>
    <row r="335" spans="2:18" x14ac:dyDescent="0.25">
      <c r="B335" t="s">
        <v>229</v>
      </c>
      <c r="C335" s="1">
        <v>393923</v>
      </c>
      <c r="D335" s="4">
        <v>1281399</v>
      </c>
      <c r="E335" s="5">
        <f t="shared" si="28"/>
        <v>0.11002237283600962</v>
      </c>
      <c r="F335" s="26">
        <f t="shared" si="29"/>
        <v>3.2529174483338115</v>
      </c>
      <c r="H335" t="s">
        <v>229</v>
      </c>
      <c r="I335" s="4">
        <v>1281399</v>
      </c>
      <c r="K335" t="s">
        <v>237</v>
      </c>
      <c r="L335" s="26">
        <v>3.8121997142155193</v>
      </c>
    </row>
    <row r="336" spans="2:18" x14ac:dyDescent="0.25">
      <c r="B336" s="2" t="s">
        <v>116</v>
      </c>
      <c r="C336" s="1">
        <v>286504</v>
      </c>
      <c r="D336" s="4">
        <v>1216238</v>
      </c>
      <c r="E336" s="5">
        <f t="shared" si="28"/>
        <v>0.10442757540260501</v>
      </c>
      <c r="F336" s="26">
        <f t="shared" si="29"/>
        <v>4.2450995448580127</v>
      </c>
      <c r="H336" t="s">
        <v>116</v>
      </c>
      <c r="I336" s="4">
        <v>1216238</v>
      </c>
      <c r="K336" t="s">
        <v>116</v>
      </c>
      <c r="L336" s="26">
        <v>4.2450995448580127</v>
      </c>
    </row>
    <row r="337" spans="2:18" x14ac:dyDescent="0.25">
      <c r="B337" t="s">
        <v>149</v>
      </c>
      <c r="C337" s="1">
        <v>194754</v>
      </c>
      <c r="D337" s="4">
        <v>737422</v>
      </c>
      <c r="E337" s="5">
        <f t="shared" si="28"/>
        <v>6.3315890071301659E-2</v>
      </c>
      <c r="F337" s="26">
        <f t="shared" si="29"/>
        <v>3.7864280066134715</v>
      </c>
      <c r="H337" t="s">
        <v>149</v>
      </c>
      <c r="I337" s="4">
        <v>737422</v>
      </c>
      <c r="K337" t="s">
        <v>231</v>
      </c>
      <c r="L337" s="26">
        <v>4.7596618357487923</v>
      </c>
    </row>
    <row r="338" spans="2:18" x14ac:dyDescent="0.25">
      <c r="B338" t="s">
        <v>248</v>
      </c>
      <c r="C338" s="1">
        <v>158721</v>
      </c>
      <c r="D338" s="4">
        <v>397924</v>
      </c>
      <c r="E338" s="5">
        <f t="shared" si="28"/>
        <v>3.4166206379430832E-2</v>
      </c>
      <c r="F338" s="26">
        <f t="shared" si="29"/>
        <v>2.5070658576999891</v>
      </c>
      <c r="H338" t="s">
        <v>248</v>
      </c>
      <c r="I338" s="4">
        <v>397924</v>
      </c>
      <c r="K338" t="s">
        <v>232</v>
      </c>
      <c r="L338" s="26">
        <v>5.5581127733026463</v>
      </c>
    </row>
    <row r="339" spans="2:18" x14ac:dyDescent="0.25">
      <c r="B339" t="s">
        <v>141</v>
      </c>
      <c r="C339" s="1">
        <v>86604</v>
      </c>
      <c r="D339" s="4">
        <v>307732</v>
      </c>
      <c r="E339" s="5">
        <f t="shared" si="28"/>
        <v>2.6422218869821896E-2</v>
      </c>
      <c r="F339" s="26">
        <f t="shared" si="29"/>
        <v>3.553323172139855</v>
      </c>
      <c r="H339" t="s">
        <v>141</v>
      </c>
      <c r="I339" s="4">
        <v>307732</v>
      </c>
      <c r="K339" t="s">
        <v>227</v>
      </c>
      <c r="L339" s="26">
        <v>6.4197917246239733</v>
      </c>
    </row>
    <row r="340" spans="2:18" x14ac:dyDescent="0.25">
      <c r="B340" t="s">
        <v>140</v>
      </c>
      <c r="C340" s="1">
        <v>165833</v>
      </c>
      <c r="D340" s="4">
        <v>255001</v>
      </c>
      <c r="E340" s="5">
        <f t="shared" si="28"/>
        <v>2.1894675347456403E-2</v>
      </c>
      <c r="F340" s="26">
        <f t="shared" si="29"/>
        <v>1.5376975632111822</v>
      </c>
      <c r="H340" t="s">
        <v>140</v>
      </c>
      <c r="I340" s="4">
        <v>255001</v>
      </c>
      <c r="K340" t="s">
        <v>215</v>
      </c>
      <c r="L340" s="26">
        <v>6.7175720620842574</v>
      </c>
    </row>
    <row r="341" spans="2:18" x14ac:dyDescent="0.25">
      <c r="B341" t="s">
        <v>147</v>
      </c>
      <c r="C341" s="1">
        <v>104744</v>
      </c>
      <c r="D341" s="4">
        <v>187320</v>
      </c>
      <c r="E341" s="5">
        <f t="shared" si="28"/>
        <v>1.6083507853245804E-2</v>
      </c>
      <c r="F341" s="26">
        <f t="shared" si="29"/>
        <v>1.7883601924692585</v>
      </c>
      <c r="H341" t="s">
        <v>147</v>
      </c>
      <c r="I341" s="4">
        <v>187320</v>
      </c>
      <c r="K341" t="s">
        <v>212</v>
      </c>
      <c r="L341" s="26">
        <v>9.9977436823104693</v>
      </c>
    </row>
    <row r="342" spans="2:18" x14ac:dyDescent="0.25">
      <c r="B342" t="s">
        <v>210</v>
      </c>
      <c r="C342" s="1">
        <v>58439</v>
      </c>
      <c r="D342" s="4">
        <v>182910</v>
      </c>
      <c r="E342" s="5">
        <f t="shared" si="28"/>
        <v>1.570486024683531E-2</v>
      </c>
      <c r="F342" s="26">
        <f t="shared" si="29"/>
        <v>3.1299303547288626</v>
      </c>
      <c r="H342" s="2" t="s">
        <v>254</v>
      </c>
      <c r="I342" s="4">
        <v>1015085</v>
      </c>
      <c r="R342" s="26"/>
    </row>
    <row r="343" spans="2:18" x14ac:dyDescent="0.25">
      <c r="B343" t="s">
        <v>252</v>
      </c>
      <c r="C343" s="1">
        <v>55673</v>
      </c>
      <c r="D343" s="4">
        <v>160753</v>
      </c>
      <c r="E343" s="5">
        <f t="shared" si="28"/>
        <v>1.3802435073312101E-2</v>
      </c>
      <c r="F343" s="26">
        <f t="shared" si="29"/>
        <v>2.8874499308461909</v>
      </c>
      <c r="R343" s="26"/>
    </row>
    <row r="344" spans="2:18" x14ac:dyDescent="0.25">
      <c r="B344" t="s">
        <v>231</v>
      </c>
      <c r="C344" s="1">
        <v>33120</v>
      </c>
      <c r="D344" s="4">
        <v>157640</v>
      </c>
      <c r="E344" s="5">
        <f t="shared" si="28"/>
        <v>1.3535149359308501E-2</v>
      </c>
      <c r="F344" s="26">
        <f t="shared" si="29"/>
        <v>4.7596618357487923</v>
      </c>
    </row>
    <row r="345" spans="2:18" x14ac:dyDescent="0.25">
      <c r="B345" t="s">
        <v>239</v>
      </c>
      <c r="C345" s="1">
        <v>35791</v>
      </c>
      <c r="D345" s="4">
        <v>135975</v>
      </c>
      <c r="E345" s="5">
        <f t="shared" si="28"/>
        <v>1.1674967864323607E-2</v>
      </c>
      <c r="F345" s="26">
        <f t="shared" si="29"/>
        <v>3.7991394484646976</v>
      </c>
    </row>
    <row r="346" spans="2:18" x14ac:dyDescent="0.25">
      <c r="B346" t="s">
        <v>253</v>
      </c>
      <c r="C346" s="1">
        <v>20174</v>
      </c>
      <c r="D346" s="4">
        <v>73230</v>
      </c>
      <c r="E346" s="5">
        <f t="shared" si="28"/>
        <v>6.2876109336599947E-3</v>
      </c>
      <c r="F346" s="26">
        <f t="shared" si="29"/>
        <v>3.6299196986219888</v>
      </c>
    </row>
    <row r="347" spans="2:18" x14ac:dyDescent="0.25">
      <c r="B347" t="s">
        <v>209</v>
      </c>
      <c r="C347" s="1">
        <v>23338</v>
      </c>
      <c r="D347" s="4">
        <v>65350</v>
      </c>
      <c r="E347" s="5">
        <f t="shared" si="28"/>
        <v>5.611025187965051E-3</v>
      </c>
      <c r="F347" s="26">
        <f t="shared" si="29"/>
        <v>2.8001542548633132</v>
      </c>
    </row>
    <row r="348" spans="2:18" x14ac:dyDescent="0.25">
      <c r="B348" t="s">
        <v>207</v>
      </c>
      <c r="C348" s="1">
        <v>24293</v>
      </c>
      <c r="D348" s="4">
        <v>62568</v>
      </c>
      <c r="E348" s="5">
        <f t="shared" si="28"/>
        <v>5.3721595097260492E-3</v>
      </c>
      <c r="F348" s="26">
        <f t="shared" si="29"/>
        <v>2.5755567447412835</v>
      </c>
    </row>
    <row r="349" spans="2:18" x14ac:dyDescent="0.25">
      <c r="B349" t="s">
        <v>134</v>
      </c>
      <c r="C349" s="1">
        <v>21666</v>
      </c>
      <c r="D349" s="4">
        <v>56374</v>
      </c>
      <c r="E349" s="5">
        <f t="shared" si="28"/>
        <v>4.8403356380465456E-3</v>
      </c>
      <c r="F349" s="26">
        <f t="shared" si="29"/>
        <v>2.6019569832917937</v>
      </c>
    </row>
    <row r="350" spans="2:18" x14ac:dyDescent="0.25">
      <c r="B350" t="s">
        <v>84</v>
      </c>
      <c r="C350" s="1">
        <v>13374</v>
      </c>
      <c r="D350" s="4">
        <v>40124</v>
      </c>
      <c r="E350" s="5">
        <f t="shared" si="28"/>
        <v>3.4450921903888248E-3</v>
      </c>
      <c r="F350" s="26">
        <f t="shared" si="29"/>
        <v>3.0001495438911321</v>
      </c>
    </row>
    <row r="351" spans="2:18" x14ac:dyDescent="0.25">
      <c r="B351" t="s">
        <v>215</v>
      </c>
      <c r="C351" s="1">
        <v>3608</v>
      </c>
      <c r="D351" s="4">
        <v>24237</v>
      </c>
      <c r="E351" s="5">
        <f t="shared" si="28"/>
        <v>2.0810163348233962E-3</v>
      </c>
      <c r="F351" s="26">
        <f t="shared" si="29"/>
        <v>6.7175720620842574</v>
      </c>
    </row>
    <row r="352" spans="2:18" x14ac:dyDescent="0.25">
      <c r="B352" t="s">
        <v>230</v>
      </c>
      <c r="C352" s="1">
        <v>7957</v>
      </c>
      <c r="D352" s="4">
        <v>24109</v>
      </c>
      <c r="E352" s="5">
        <f t="shared" si="28"/>
        <v>2.0700261095126151E-3</v>
      </c>
      <c r="F352" s="26">
        <f t="shared" si="29"/>
        <v>3.0299107703908508</v>
      </c>
    </row>
    <row r="353" spans="2:9" x14ac:dyDescent="0.25">
      <c r="B353" t="s">
        <v>212</v>
      </c>
      <c r="C353" s="1">
        <v>2216</v>
      </c>
      <c r="D353" s="4">
        <v>22155</v>
      </c>
      <c r="E353" s="5">
        <f t="shared" si="28"/>
        <v>1.9022534512527268E-3</v>
      </c>
      <c r="F353" s="26">
        <f t="shared" si="29"/>
        <v>9.9977436823104693</v>
      </c>
    </row>
    <row r="354" spans="2:9" x14ac:dyDescent="0.25">
      <c r="B354" t="s">
        <v>232</v>
      </c>
      <c r="C354" s="1">
        <v>1738</v>
      </c>
      <c r="D354" s="4">
        <v>9660</v>
      </c>
      <c r="E354" s="5">
        <f t="shared" si="28"/>
        <v>8.2941856642298995E-4</v>
      </c>
      <c r="F354" s="26">
        <f t="shared" si="29"/>
        <v>5.5581127733026463</v>
      </c>
    </row>
    <row r="355" spans="2:9" x14ac:dyDescent="0.25">
      <c r="C355" s="1">
        <f>SUM(C332:C354)</f>
        <v>3535810</v>
      </c>
      <c r="D355" s="4">
        <f>SUM(D332:D354)</f>
        <v>11646713</v>
      </c>
      <c r="E355" s="5">
        <f t="shared" si="28"/>
        <v>1</v>
      </c>
    </row>
    <row r="358" spans="2:9" x14ac:dyDescent="0.25">
      <c r="B358" s="61" t="s">
        <v>255</v>
      </c>
    </row>
    <row r="359" spans="2:9" x14ac:dyDescent="0.25">
      <c r="B359" t="s">
        <v>140</v>
      </c>
      <c r="C359" s="1">
        <v>1596163</v>
      </c>
      <c r="D359" s="1">
        <v>10966979</v>
      </c>
      <c r="E359" s="5">
        <f>D359/$D$363</f>
        <v>0.70941847820356552</v>
      </c>
      <c r="F359" s="26">
        <f>D359/C359</f>
        <v>6.8708390057907618</v>
      </c>
      <c r="H359" t="s">
        <v>221</v>
      </c>
      <c r="I359" s="26">
        <v>3.4576753000631713</v>
      </c>
    </row>
    <row r="360" spans="2:9" x14ac:dyDescent="0.25">
      <c r="B360" t="s">
        <v>146</v>
      </c>
      <c r="C360" s="1">
        <v>471524</v>
      </c>
      <c r="D360" s="1">
        <v>2925670</v>
      </c>
      <c r="E360" s="5">
        <f t="shared" ref="E360:E363" si="30">D360/$D$363</f>
        <v>0.18925215039855783</v>
      </c>
      <c r="F360" s="26">
        <f t="shared" ref="F360:F362" si="31">D360/C360</f>
        <v>6.2047106828072378</v>
      </c>
      <c r="H360" t="s">
        <v>146</v>
      </c>
      <c r="I360" s="26">
        <v>6.2047106828072378</v>
      </c>
    </row>
    <row r="361" spans="2:9" x14ac:dyDescent="0.25">
      <c r="B361" t="s">
        <v>208</v>
      </c>
      <c r="C361" s="1">
        <v>200586</v>
      </c>
      <c r="D361" s="1">
        <v>1544568</v>
      </c>
      <c r="E361" s="5">
        <f t="shared" si="30"/>
        <v>9.9913119195534597E-2</v>
      </c>
      <c r="F361" s="26">
        <f t="shared" si="31"/>
        <v>7.70027818491819</v>
      </c>
      <c r="H361" t="s">
        <v>140</v>
      </c>
      <c r="I361" s="26">
        <v>6.8708390057907618</v>
      </c>
    </row>
    <row r="362" spans="2:9" x14ac:dyDescent="0.25">
      <c r="B362" t="s">
        <v>221</v>
      </c>
      <c r="C362" s="1">
        <v>6332</v>
      </c>
      <c r="D362" s="1">
        <v>21894</v>
      </c>
      <c r="E362" s="5">
        <f t="shared" si="30"/>
        <v>1.4162522023420364E-3</v>
      </c>
      <c r="F362" s="26">
        <f t="shared" si="31"/>
        <v>3.4576753000631713</v>
      </c>
      <c r="H362" t="s">
        <v>208</v>
      </c>
      <c r="I362" s="26">
        <v>7.70027818491819</v>
      </c>
    </row>
    <row r="363" spans="2:9" x14ac:dyDescent="0.25">
      <c r="C363" s="1">
        <f>SUM(C359:C362)</f>
        <v>2274605</v>
      </c>
      <c r="D363" s="1">
        <f>SUM(D359:D362)</f>
        <v>15459111</v>
      </c>
      <c r="E363" s="5">
        <f t="shared" si="30"/>
        <v>1</v>
      </c>
    </row>
  </sheetData>
  <sortState xmlns:xlrd2="http://schemas.microsoft.com/office/spreadsheetml/2017/richdata2" ref="H359:I362">
    <sortCondition ref="I359"/>
  </sortState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país-producto</vt:lpstr>
      <vt:lpstr>producto-país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PC-Vasco</dc:creator>
  <cp:lastModifiedBy>Iván Jimenez</cp:lastModifiedBy>
  <dcterms:created xsi:type="dcterms:W3CDTF">2020-01-11T00:08:12Z</dcterms:created>
  <dcterms:modified xsi:type="dcterms:W3CDTF">2020-02-18T16:18:45Z</dcterms:modified>
</cp:coreProperties>
</file>